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192\Desktop\2025.01.28公営企業に係る「経営比較分析表」の分析等について\"/>
    </mc:Choice>
  </mc:AlternateContent>
  <xr:revisionPtr revIDLastSave="0" documentId="13_ncr:1_{C838A06A-0EF7-417D-B5ED-983AC7B305DC}" xr6:coauthVersionLast="44" xr6:coauthVersionMax="44" xr10:uidLastSave="{00000000-0000-0000-0000-000000000000}"/>
  <workbookProtection workbookAlgorithmName="SHA-512" workbookHashValue="HchsVFSKHox5rr9rUd2ZSsmaqL6LPAjJX2C5sbAfIyJyGO209xzOUNYdOgvYzHFVvMQTB2bwJIi1TR/UMDdeaw==" workbookSaltValue="lWYrwCgQ7zVqMuYgRy9Pa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I10" i="4"/>
  <c r="AL8" i="4"/>
  <c r="P8"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<sst xmlns="http://schemas.openxmlformats.org/spreadsheetml/2006/main" count="247" uniqueCount="121">
  <si>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</si>
  <si>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</si>
  <si>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</si>
  <si>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</si>
  <si>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</si>
  <si>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</si>
  <si>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</si>
  <si>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</si>
  <si>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</si>
  <si>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</si>
  <si>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</si>
  <si>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</si>
  <si>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</si>
  <si>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</si>
  <si>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</si>
  <si>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</si>
  <si>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</si>
  <si>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</si>
  <si>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</si>
  <si>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</si>
  <si>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</si>
  <si>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</si>
  <si>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</si>
  <si>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</si>
  <si>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</si>
  <si>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</si>
  <si>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</si>
  <si>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</si>
  <si>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</si>
  <si>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</si>
  <si>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</si>
  <si>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</si>
  <si>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</si>
  <si>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</si>
  <si>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</si>
  <si>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</si>
  <si>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</si>
  <si>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</si>
  <si>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</si>
  <si>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</si>
  <si>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</si>
  <si>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</si>
  <si>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</si>
  <si>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</si>
  <si>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</si>
  <si>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</si>
  <si>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</si>
  <si>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</si>
  <si>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</si>
  <si>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</si>
  <si>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</si>
  <si>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</si>
  <si>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</si>
  <si>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</si>
  <si>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</si>
  <si>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</si>
  <si>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</si>
  <si>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</si>
  <si>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</si>
  <si>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</si>
  <si>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</si>
  <si>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</si>
  <si>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</si>
  <si>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</si>
  <si>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</si>
  <si>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</si>
  <si>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</si>
  <si>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</si>
  <si>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</si>
  <si>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</si>
  <si>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</si>
  <si>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</si>
  <si>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</si>
  <si>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</si>
  <si>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</si>
  <si>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</si>
  <si>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</si>
  <si>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</si>
  <si>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</si>
  <si>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</si>
  <si>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</si>
  <si>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</si>
  <si>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</si>
  <si>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</si>
  <si>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</si>
  <si>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</si>
  <si>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</si>
  <si>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</si>
  <si>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</si>
  <si>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</si>
  <si>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</si>
  <si>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</si>
  <si>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</si>
  <si>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</si>
  <si>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</si>
  <si>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</si>
  <si>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</si>
  <si>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</si>
  <si>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東成瀬村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</si>
  <si>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</si>
  <si>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</si>
  <si>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</si>
  <si>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</si>
  <si>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</si>
  <si>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</si>
  <si>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</si>
  <si>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</si>
  <si>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</si>
  <si>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</si>
  <si>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</si>
  <si>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</si>
  <si>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</si>
  <si>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</si>
  <si>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</si>
  <si>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</si>
  <si>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</si>
  <si>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</si>
  <si>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</si>
  <si>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収益的収支比率であるが、単年度収支が毎年赤字となっている。これは平成13年度から着手している「合併処理浄化槽設置事業」にかかる借入金の償還金の増嵩と浄化槽の普及率を向上させるため使用料を低水準に設定し、据え置いてきたことが要因のひとつにある。
　なお、今後の建設投資であるが、重点的整備期間は完了しており、今後の予定は新築住宅の世帯が想定される程度である。したがって、投資経費は抑制される見込みである反面、機械・装置の老朽化に伴う修繕や更新と、これまでの建設投資に対する償還金の返済もあり、維持管理費は今後も増嵩することが予想されている。
　これらの財源に対し、これまでの使用料は普及率の向上を図るため低水準としてきたが、適正な財政運営を目指すためにはその引き上げが不可欠となっている。今後は料金改定額の変動幅を考慮しながら、使用者に急激な負担を強いないなどの配慮も踏まえ、適正料金を設定し、快適な生活環境の確保に向けた健全経営を推進する。</t>
    <phoneticPr fontId="4"/>
  </si>
  <si>
    <t>　下水道事業については、当村の立地条件を踏まえ平成13年度より村全域を整備エリアとして合併処理浄化槽設置事業に着手しており、老朽化に伴う課題は今後更に検討の必要性が増してくると考えられる。したがって、老朽化した施設の更新には多額の経費が必要となるため、中長期的な予測の基に効率的な課題の改善に努めていきたい。</t>
    <phoneticPr fontId="4"/>
  </si>
  <si>
    <t>　今後は投資経費が抑制される反面、維持管理費に関しては増嵩することが予想され、経費の抑制と必要財源の確保は最重要課題となっている。
　財源確保においては、使用料の適正化を最優先に段階的な見直しを図り、また必要経費に関しても効率的かつ効果的な施策の検討によりその抑制を図っていきたい。
※「該当数値なし」など当村のデータが表示されていない分析表については、対象となる欠損金や負債、あるいは当該管渠の対象等となっていないため。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</si>
</sst>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FC-4E22-83ED-7E17E4AAC0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FC-4E22-83ED-7E17E4AAC0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A0-4A1C-AEC2-33B4801CEE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1DA0-4A1C-AEC2-33B4801CEE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E0B-4987-A8D5-D40DDCB014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AE0B-4987-A8D5-D40DDCB014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91.22</c:v>
                </c:pt>
                <c:pt idx="1">
                  <c:v>92.41</c:v>
                </c:pt>
                <c:pt idx="2">
                  <c:v>91.23</c:v>
                </c:pt>
                <c:pt idx="3">
                  <c:v>88.51</c:v>
                </c:pt>
                <c:pt idx="4">
                  <c:v>123.96</c:v>
                </c:pt>
              </c:numCache>
            </c:numRef>
          </c:val>
          <c:extLst>
            <c:ext xmlns:c16="http://schemas.microsoft.com/office/drawing/2014/chart" uri="{C3380CC4-5D6E-409C-BE32-E72D297353CC}">
              <c16:uniqueId val="{00000000-3D35-440D-8894-BF42BDA000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35-440D-8894-BF42BDA000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2B-4AF0-A9A1-3E1FC52B89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2B-4AF0-A9A1-3E1FC52B89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4F-4A5B-ABB2-BE489F6A29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4F-4A5B-ABB2-BE489F6A29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6A-4838-B250-0FCF1AD632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6A-4838-B250-0FCF1AD632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03-4A2D-A568-DC28A6D27D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03-4A2D-A568-DC28A6D27D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438.37</c:v>
                </c:pt>
                <c:pt idx="1">
                  <c:v>409.47</c:v>
                </c:pt>
                <c:pt idx="2">
                  <c:v>388.25</c:v>
                </c:pt>
                <c:pt idx="3">
                  <c:v>386.89</c:v>
                </c:pt>
                <c:pt idx="4">
                  <c:v>404.04</c:v>
                </c:pt>
              </c:numCache>
            </c:numRef>
          </c:val>
          <c:extLst>
            <c:ext xmlns:c16="http://schemas.microsoft.com/office/drawing/2014/chart" uri="{C3380CC4-5D6E-409C-BE32-E72D297353CC}">
              <c16:uniqueId val="{00000000-4970-4861-B8C8-FEFBA22E96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4970-4861-B8C8-FEFBA22E96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67.05</c:v>
                </c:pt>
                <c:pt idx="1">
                  <c:v>67.540000000000006</c:v>
                </c:pt>
                <c:pt idx="2">
                  <c:v>60.19</c:v>
                </c:pt>
                <c:pt idx="3">
                  <c:v>59.85</c:v>
                </c:pt>
                <c:pt idx="4">
                  <c:v>81.459999999999994</c:v>
                </c:pt>
              </c:numCache>
            </c:numRef>
          </c:val>
          <c:extLst>
            <c:ext xmlns:c16="http://schemas.microsoft.com/office/drawing/2014/chart" uri="{C3380CC4-5D6E-409C-BE32-E72D297353CC}">
              <c16:uniqueId val="{00000000-823F-4E1A-8835-D3EAA51BF4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823F-4E1A-8835-D3EAA51BF4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155.79</c:v>
                </c:pt>
                <c:pt idx="1">
                  <c:v>156.78</c:v>
                </c:pt>
                <c:pt idx="2">
                  <c:v>176.9</c:v>
                </c:pt>
                <c:pt idx="3">
                  <c:v>176</c:v>
                </c:pt>
                <c:pt idx="4">
                  <c:v>119.97</c:v>
                </c:pt>
              </c:numCache>
            </c:numRef>
          </c:val>
          <c:extLst>
            <c:ext xmlns:c16="http://schemas.microsoft.com/office/drawing/2014/chart" uri="{C3380CC4-5D6E-409C-BE32-E72D297353CC}">
              <c16:uniqueId val="{00000000-AF46-4C7A-984C-180A0070C2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AF46-4C7A-984C-180A0070C2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東成瀬村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2396</v>
      </c>
      <c r="AM8" s="54"/>
      <c r="AN8" s="54"/>
      <c r="AO8" s="54"/>
      <c r="AP8" s="54"/>
      <c r="AQ8" s="54"/>
      <c r="AR8" s="54"/>
      <c r="AS8" s="54"/>
      <c r="AT8" s="53">
        <f>データ!T6</f>
        <v>203.69</v>
      </c>
      <c r="AU8" s="53"/>
      <c r="AV8" s="53"/>
      <c r="AW8" s="53"/>
      <c r="AX8" s="53"/>
      <c r="AY8" s="53"/>
      <c r="AZ8" s="53"/>
      <c r="BA8" s="53"/>
      <c r="BB8" s="53">
        <f>データ!U6</f>
        <v>11.76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77.959999999999994</v>
      </c>
      <c r="Q10" s="53"/>
      <c r="R10" s="53"/>
      <c r="S10" s="53"/>
      <c r="T10" s="53"/>
      <c r="U10" s="53"/>
      <c r="V10" s="53"/>
      <c r="W10" s="53">
        <f>データ!Q6</f>
        <v>100</v>
      </c>
      <c r="X10" s="53"/>
      <c r="Y10" s="53"/>
      <c r="Z10" s="53"/>
      <c r="AA10" s="53"/>
      <c r="AB10" s="53"/>
      <c r="AC10" s="53"/>
      <c r="AD10" s="54">
        <f>データ!R6</f>
        <v>2420</v>
      </c>
      <c r="AE10" s="54"/>
      <c r="AF10" s="54"/>
      <c r="AG10" s="54"/>
      <c r="AH10" s="54"/>
      <c r="AI10" s="54"/>
      <c r="AJ10" s="54"/>
      <c r="AK10" s="2"/>
      <c r="AL10" s="54">
        <f>データ!V6</f>
        <v>1861</v>
      </c>
      <c r="AM10" s="54"/>
      <c r="AN10" s="54"/>
      <c r="AO10" s="54"/>
      <c r="AP10" s="54"/>
      <c r="AQ10" s="54"/>
      <c r="AR10" s="54"/>
      <c r="AS10" s="54"/>
      <c r="AT10" s="53">
        <f>データ!W6</f>
        <v>0.6</v>
      </c>
      <c r="AU10" s="53"/>
      <c r="AV10" s="53"/>
      <c r="AW10" s="53"/>
      <c r="AX10" s="53"/>
      <c r="AY10" s="53"/>
      <c r="AZ10" s="53"/>
      <c r="BA10" s="53"/>
      <c r="BB10" s="53">
        <f>データ!X6</f>
        <v>3101.67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H6FMFzJF4f3DVB5fnmoiBZ3l/2lRoaTqf3WzKsnfPbjSCnqP831rFSZcOLf5HZCF6d6ippviOAZsCQG7p8aWZA==" saltValue="Q/YZhva8BgxsYHv8kuvP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54640</v>
      </c>
      <c r="D6" s="19">
        <f t="shared" si="3"/>
        <v>47</v>
      </c>
      <c r="E6" s="19">
        <f t="shared" si="3"/>
        <v>18</v>
      </c>
      <c r="F6" s="19">
        <f t="shared" si="3"/>
        <v>0</v>
      </c>
      <c r="G6" s="19">
        <f t="shared" si="3"/>
        <v>0</v>
      </c>
      <c r="H6" s="19" t="str">
        <f t="shared" si="3"/>
        <v>秋田県　東成瀬村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77.959999999999994</v>
      </c>
      <c r="Q6" s="20">
        <f t="shared" si="3"/>
        <v>100</v>
      </c>
      <c r="R6" s="20">
        <f t="shared" si="3"/>
        <v>2420</v>
      </c>
      <c r="S6" s="20">
        <f t="shared" si="3"/>
        <v>2396</v>
      </c>
      <c r="T6" s="20">
        <f t="shared" si="3"/>
        <v>203.69</v>
      </c>
      <c r="U6" s="20">
        <f t="shared" si="3"/>
        <v>11.76</v>
      </c>
      <c r="V6" s="20">
        <f t="shared" si="3"/>
        <v>1861</v>
      </c>
      <c r="W6" s="20">
        <f t="shared" si="3"/>
        <v>0.6</v>
      </c>
      <c r="X6" s="20">
        <f t="shared" si="3"/>
        <v>3101.67</v>
      </c>
      <c r="Y6" s="21">
        <f>IF(Y7="",NA(),Y7)</f>
        <v>91.22</v>
      </c>
      <c r="Z6" s="21">
        <f t="shared" ref="Z6:AH6" si="4">IF(Z7="",NA(),Z7)</f>
        <v>92.41</v>
      </c>
      <c r="AA6" s="21">
        <f t="shared" si="4"/>
        <v>91.23</v>
      </c>
      <c r="AB6" s="21">
        <f t="shared" si="4"/>
        <v>88.51</v>
      </c>
      <c r="AC6" s="21">
        <f t="shared" si="4"/>
        <v>123.96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438.37</v>
      </c>
      <c r="BG6" s="21">
        <f t="shared" ref="BG6:BO6" si="7">IF(BG7="",NA(),BG7)</f>
        <v>409.47</v>
      </c>
      <c r="BH6" s="21">
        <f t="shared" si="7"/>
        <v>388.25</v>
      </c>
      <c r="BI6" s="21">
        <f t="shared" si="7"/>
        <v>386.89</v>
      </c>
      <c r="BJ6" s="21">
        <f t="shared" si="7"/>
        <v>404.04</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67.05</v>
      </c>
      <c r="BR6" s="21">
        <f t="shared" ref="BR6:BZ6" si="8">IF(BR7="",NA(),BR7)</f>
        <v>67.540000000000006</v>
      </c>
      <c r="BS6" s="21">
        <f t="shared" si="8"/>
        <v>60.19</v>
      </c>
      <c r="BT6" s="21">
        <f t="shared" si="8"/>
        <v>59.85</v>
      </c>
      <c r="BU6" s="21">
        <f t="shared" si="8"/>
        <v>81.459999999999994</v>
      </c>
      <c r="BV6" s="21">
        <f t="shared" si="8"/>
        <v>62.5</v>
      </c>
      <c r="BW6" s="21">
        <f t="shared" si="8"/>
        <v>60.59</v>
      </c>
      <c r="BX6" s="21">
        <f t="shared" si="8"/>
        <v>60</v>
      </c>
      <c r="BY6" s="21">
        <f t="shared" si="8"/>
        <v>59.01</v>
      </c>
      <c r="BZ6" s="21">
        <f t="shared" si="8"/>
        <v>56.06</v>
      </c>
      <c r="CA6" s="20" t="str">
        <f>IF(CA7="","",IF(CA7="-","【-】","【"&amp;SUBSTITUTE(TEXT(CA7,"#,##0.00"),"-","△")&amp;"】"))</f>
        <v>【53.65】</v>
      </c>
      <c r="CB6" s="21">
        <f>IF(CB7="",NA(),CB7)</f>
        <v>155.79</v>
      </c>
      <c r="CC6" s="21">
        <f t="shared" ref="CC6:CK6" si="9">IF(CC7="",NA(),CC7)</f>
        <v>156.78</v>
      </c>
      <c r="CD6" s="21">
        <f t="shared" si="9"/>
        <v>176.9</v>
      </c>
      <c r="CE6" s="21">
        <f t="shared" si="9"/>
        <v>176</v>
      </c>
      <c r="CF6" s="21">
        <f t="shared" si="9"/>
        <v>119.97</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54640</v>
      </c>
      <c r="D7" s="23">
        <v>47</v>
      </c>
      <c r="E7" s="23">
        <v>18</v>
      </c>
      <c r="F7" s="23">
        <v>0</v>
      </c>
      <c r="G7" s="23">
        <v>0</v>
      </c>
      <c r="H7" s="23" t="s">
        <v>98</v>
      </c>
      <c r="I7" s="23" t="s">
        <v>99</v>
      </c>
      <c r="J7" s="23" t="s">
        <v>100</v>
      </c>
      <c r="K7" s="23" t="s">
        <v>101</v>
      </c>
      <c r="L7" s="23" t="s">
        <v>102</v>
      </c>
      <c r="M7" s="23" t="s">
        <v>103</v>
      </c>
      <c r="N7" s="24" t="s">
        <v>104</v>
      </c>
      <c r="O7" s="24" t="s">
        <v>105</v>
      </c>
      <c r="P7" s="24">
        <v>77.959999999999994</v>
      </c>
      <c r="Q7" s="24">
        <v>100</v>
      </c>
      <c r="R7" s="24">
        <v>2420</v>
      </c>
      <c r="S7" s="24">
        <v>2396</v>
      </c>
      <c r="T7" s="24">
        <v>203.69</v>
      </c>
      <c r="U7" s="24">
        <v>11.76</v>
      </c>
      <c r="V7" s="24">
        <v>1861</v>
      </c>
      <c r="W7" s="24">
        <v>0.6</v>
      </c>
      <c r="X7" s="24">
        <v>3101.67</v>
      </c>
      <c r="Y7" s="24">
        <v>91.22</v>
      </c>
      <c r="Z7" s="24">
        <v>92.41</v>
      </c>
      <c r="AA7" s="24">
        <v>91.23</v>
      </c>
      <c r="AB7" s="24">
        <v>88.51</v>
      </c>
      <c r="AC7" s="24">
        <v>123.96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438.37</v>
      </c>
      <c r="BG7" s="24">
        <v>409.47</v>
      </c>
      <c r="BH7" s="24">
        <v>388.25</v>
      </c>
      <c r="BI7" s="24">
        <v>386.89</v>
      </c>
      <c r="BJ7" s="24">
        <v>404.04</v>
      </c>
      <c r="BK7" s="24">
        <v>270.57</v>
      </c>
      <c r="BL7" s="24">
        <v>294.27</v>
      </c>
      <c r="BM7" s="24">
        <v>294.08999999999997</v>
      </c>
      <c r="BN7" s="24">
        <v>294.08999999999997</v>
      </c>
      <c r="BO7" s="24">
        <v>338.47</v>
      </c>
      <c r="BP7" s="24">
        <v>349.83</v>
      </c>
      <c r="BQ7" s="24">
        <v>67.05</v>
      </c>
      <c r="BR7" s="24">
        <v>67.540000000000006</v>
      </c>
      <c r="BS7" s="24">
        <v>60.19</v>
      </c>
      <c r="BT7" s="24">
        <v>59.85</v>
      </c>
      <c r="BU7" s="24">
        <v>81.459999999999994</v>
      </c>
      <c r="BV7" s="24">
        <v>62.5</v>
      </c>
      <c r="BW7" s="24">
        <v>60.59</v>
      </c>
      <c r="BX7" s="24">
        <v>60</v>
      </c>
      <c r="BY7" s="24">
        <v>59.01</v>
      </c>
      <c r="BZ7" s="24">
        <v>56.06</v>
      </c>
      <c r="CA7" s="24">
        <v>53.65</v>
      </c>
      <c r="CB7" s="24">
        <v>155.79</v>
      </c>
      <c r="CC7" s="24">
        <v>156.78</v>
      </c>
      <c r="CD7" s="24">
        <v>176.9</v>
      </c>
      <c r="CE7" s="24">
        <v>176</v>
      </c>
      <c r="CF7" s="24">
        <v>119.97</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勝</cp:lastModifiedBy>
  <dcterms:created xsi:type="dcterms:W3CDTF">2025-01-24T07:39:59Z</dcterms:created>
  <dcterms:modified xsi:type="dcterms:W3CDTF">2025-01-28T07:19:08Z</dcterms:modified>
  <cp:category/>
</cp:coreProperties>
</file>