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213\Desktop\20250305令和５年度財政状況資料集の作成について\【財政状況資料集】_054640_東成瀬村_2023\"/>
    </mc:Choice>
  </mc:AlternateContent>
  <xr:revisionPtr revIDLastSave="0" documentId="13_ncr:1_{1DC2A2DA-6ED4-4A36-AA41-E3AC2F5FAF77}"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<sst xmlns="http://schemas.openxmlformats.org/spreadsheetml/2006/main" count="1120" uniqueCount="568">
  <si>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</si>
  <si>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</si>
  <si>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</si>
  <si>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</si>
  <si>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</si>
  <si>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</si>
  <si>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</si>
  <si>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</si>
  <si>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</si>
  <si>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</si>
  <si>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</si>
  <si>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</si>
  <si>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</si>
  <si>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</si>
  <si>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</si>
  <si>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</si>
  <si>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</si>
  <si>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</si>
  <si>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</si>
  <si>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</si>
  <si>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</si>
  <si>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</si>
  <si>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</si>
  <si>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</si>
  <si>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</si>
  <si>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</si>
  <si>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</si>
  <si>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</si>
  <si>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</si>
  <si>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</si>
  <si>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</si>
  <si>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</si>
  <si>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</si>
  <si>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</si>
  <si>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</si>
  <si>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</si>
  <si>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</si>
  <si>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</si>
  <si>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</si>
  <si>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</si>
  <si>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</si>
  <si>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</si>
  <si>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</si>
  <si>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</si>
  <si>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</si>
  <si>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</si>
  <si>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</si>
  <si>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</si>
  <si>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</si>
  <si>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</si>
  <si>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</si>
  <si>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</si>
  <si>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</si>
  <si>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</si>
  <si>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</si>
  <si>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</si>
  <si>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</si>
  <si>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</si>
  <si>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</si>
  <si>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</si>
  <si>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</si>
  <si>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</si>
  <si>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</si>
  <si>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</si>
  <si>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</si>
  <si>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</si>
  <si>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</si>
  <si>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</si>
  <si>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</si>
  <si>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</si>
  <si>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</si>
  <si>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</si>
  <si>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</si>
  <si>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</si>
  <si>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</si>
  <si>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</si>
  <si>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</si>
  <si>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</si>
  <si>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</si>
  <si>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</si>
  <si>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</si>
  <si>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</si>
  <si>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</si>
  <si>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</si>
  <si>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</si>
  <si>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</si>
  <si>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</si>
  <si>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</si>
  <si>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</si>
  <si>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</si>
  <si>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</si>
  <si>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</si>
  <si>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</si>
  <si>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</si>
  <si>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</si>
  <si>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</si>
  <si>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</si>
  <si>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</si>
  <si>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</si>
  <si>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</si>
  <si>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</si>
  <si>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</si>
  <si>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</si>
  <si>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</si>
  <si>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</si>
  <si>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</si>
  <si>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</si>
  <si>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</si>
  <si>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</si>
  <si>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</si>
  <si>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</si>
  <si>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</si>
  <si>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</si>
  <si>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</si>
  <si>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</si>
  <si>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</si>
  <si>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</si>
  <si>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</si>
  <si>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</si>
  <si>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</si>
  <si>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</si>
  <si>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</si>
  <si>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</si>
  <si>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</si>
  <si>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</si>
  <si>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</si>
  <si>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</si>
  <si>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</si>
  <si>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</si>
  <si>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</si>
  <si>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</si>
  <si>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</si>
  <si>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</si>
  <si>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</si>
  <si>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</si>
  <si>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</si>
  <si>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</si>
  <si>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</si>
  <si>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</si>
  <si>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</si>
  <si>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</si>
  <si>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</si>
  <si>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</si>
  <si>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</si>
  <si>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</si>
  <si>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</si>
  <si>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</si>
  <si>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</si>
  <si>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</si>
  <si>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</si>
  <si>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</si>
  <si>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</si>
  <si>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</si>
  <si>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</si>
  <si>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</si>
  <si>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</si>
  <si>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</si>
  <si>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</si>
  <si>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</si>
  <si>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</si>
  <si>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</si>
  <si>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</si>
  <si>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</si>
  <si>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</si>
  <si>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</si>
  <si>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</si>
  <si>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</si>
  <si>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</si>
  <si>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</si>
  <si>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</si>
  <si>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</si>
  <si>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</si>
  <si>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</si>
  <si>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</si>
  <si>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</si>
  <si>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</si>
  <si>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</si>
  <si>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</si>
  <si>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</si>
  <si>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</si>
  <si>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</si>
  <si>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</si>
  <si>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</si>
  <si>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</si>
  <si>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</si>
  <si>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</si>
  <si>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</si>
  <si>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</si>
  <si>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</si>
  <si>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</si>
  <si>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</si>
  <si>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</si>
  <si>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</si>
  <si>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</si>
  <si>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</si>
  <si>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</si>
  <si>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</si>
  <si>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</si>
  <si>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</si>
  <si>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</si>
  <si>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</si>
  <si>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</si>
  <si>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</si>
  <si>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秋田県東成瀬村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</si>
  <si>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</si>
  <si>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</si>
  <si>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</si>
  <si>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</si>
  <si>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</si>
  <si>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</si>
  <si>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</si>
  <si>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</si>
  <si>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</si>
  <si>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</si>
  <si>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</si>
  <si>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</si>
  <si>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</si>
  <si>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</si>
  <si>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</si>
  <si>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</si>
  <si>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</si>
  <si>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</si>
  <si>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</si>
  <si>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</si>
  <si>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</si>
  <si>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</si>
  <si>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</si>
  <si>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</si>
  <si>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</si>
  <si>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</si>
  <si>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</si>
  <si>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</si>
  <si>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</si>
  <si>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</si>
  <si>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</si>
  <si>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</si>
  <si>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</si>
  <si>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</si>
  <si>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</si>
  <si>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</si>
  <si>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</si>
  <si>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</si>
  <si>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</si>
  <si>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</si>
  <si>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</si>
  <si>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</si>
  <si>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</si>
  <si>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</si>
  <si>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</si>
  <si>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</si>
  <si>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</si>
  <si>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</si>
  <si>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</si>
  <si>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</si>
  <si>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</si>
  <si>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</si>
  <si>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</si>
  <si>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</si>
  <si>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</si>
  <si>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</si>
  <si>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</si>
  <si>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</si>
  <si>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</si>
  <si>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</si>
  <si>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</si>
  <si>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</si>
  <si>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</si>
  <si>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</si>
  <si>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</si>
  <si>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</si>
  <si>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</si>
  <si>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</si>
  <si>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</si>
  <si>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</si>
  <si>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</si>
  <si>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</si>
  <si>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</si>
  <si>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</si>
  <si>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</si>
  <si>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</si>
  <si>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</si>
  <si>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</si>
  <si>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</si>
  <si>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</si>
  <si>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</si>
  <si>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</si>
  <si>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</si>
  <si>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</si>
  <si>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</si>
  <si>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</si>
  <si>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</si>
  <si>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</si>
  <si>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</si>
  <si>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</si>
  <si>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</si>
  <si>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</si>
  <si>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</si>
  <si>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</si>
  <si>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</si>
  <si>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</si>
  <si>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</si>
  <si>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</si>
  <si>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</si>
  <si>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</si>
  <si>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</si>
  <si>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</si>
  <si>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</si>
  <si>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</si>
  <si>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</si>
  <si>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</si>
  <si>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</si>
  <si>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</si>
  <si>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</si>
  <si>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</si>
  <si>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</si>
  <si>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</si>
  <si>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</si>
  <si>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</si>
  <si>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</si>
  <si>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</si>
  <si>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</si>
  <si>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</si>
  <si>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</si>
  <si>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</si>
  <si>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</si>
  <si>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</si>
  <si>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</si>
  <si>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</si>
  <si>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</si>
  <si>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</si>
  <si>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</si>
  <si>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</si>
  <si>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</si>
  <si>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</si>
  <si>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</si>
  <si>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</si>
  <si>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</si>
  <si>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</si>
  <si>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</si>
  <si>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</si>
  <si>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</si>
  <si>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</si>
  <si>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</si>
  <si>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</si>
  <si>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</si>
  <si>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</si>
  <si>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</si>
  <si>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</si>
  <si>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</si>
  <si>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</si>
  <si>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</si>
  <si>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</si>
  <si>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</si>
  <si>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</si>
  <si>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秋田県東成瀬村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</si>
  <si>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</si>
  <si>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</si>
  <si>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</si>
  <si>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</si>
  <si>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</si>
  <si>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</si>
  <si>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</si>
  <si>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</si>
  <si>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</si>
  <si>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</si>
  <si>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</si>
  <si>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</si>
  <si>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</si>
  <si>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</si>
  <si>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</si>
  <si>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</si>
  <si>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</si>
  <si>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</si>
  <si>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</si>
  <si>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</si>
  <si>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</si>
  <si>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</si>
  <si>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</si>
  <si>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</si>
  <si>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</si>
  <si>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</si>
  <si>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</si>
  <si>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</si>
  <si>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</si>
  <si>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</si>
  <si>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</si>
  <si>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</si>
  <si>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</si>
  <si>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</si>
  <si>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</si>
  <si>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</si>
  <si>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</si>
  <si>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</si>
  <si>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</si>
  <si>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</si>
  <si>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</si>
  <si>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</si>
  <si>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</si>
  <si>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</si>
  <si>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</si>
  <si>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</si>
  <si>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</si>
  <si>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</si>
  <si>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</si>
  <si>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</si>
  <si>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</si>
  <si>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</si>
  <si>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</si>
  <si>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</si>
  <si>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</si>
  <si>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</si>
  <si>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</si>
  <si>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</si>
  <si>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</si>
  <si>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</si>
  <si>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</si>
  <si>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</si>
  <si>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</si>
  <si>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</si>
  <si>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</si>
  <si>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</si>
  <si>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</si>
  <si>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</si>
  <si>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</si>
  <si>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</si>
  <si>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</si>
  <si>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</si>
  <si>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</si>
  <si>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</si>
  <si>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</si>
  <si>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</si>
  <si>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</si>
  <si>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</si>
  <si>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</si>
  <si>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</si>
  <si>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</si>
  <si>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</si>
  <si>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</si>
  <si>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</si>
  <si>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</si>
  <si>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</si>
  <si>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</si>
  <si>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</si>
  <si>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</si>
  <si>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</si>
  <si>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</si>
  <si>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</si>
  <si>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</si>
  <si>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</si>
  <si>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</si>
  <si>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</si>
  <si>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</si>
  <si>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</si>
  <si>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</si>
  <si>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</si>
  <si>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</si>
  <si>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</si>
  <si>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</si>
  <si>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</si>
  <si>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</si>
  <si>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</si>
  <si>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</si>
  <si>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</si>
  <si>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</si>
  <si>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</si>
  <si>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</si>
  <si>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</si>
  <si>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</si>
  <si>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</si>
  <si>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</si>
  <si>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</si>
  <si>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</si>
  <si>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</si>
  <si>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</si>
  <si>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</si>
  <si>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</si>
  <si>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</si>
  <si>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</si>
  <si>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</si>
  <si>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</si>
  <si>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</si>
  <si>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</si>
  <si>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</si>
  <si>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</si>
  <si>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</si>
  <si>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</si>
  <si>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</si>
  <si>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</si>
  <si>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</si>
  <si>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</si>
  <si>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</si>
  <si>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</si>
  <si>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</si>
  <si>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</si>
  <si>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</si>
  <si>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</si>
  <si>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</si>
  <si>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</si>
  <si>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</si>
  <si>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</si>
  <si>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</si>
  <si>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</si>
  <si>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</si>
  <si>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</si>
  <si>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</si>
  <si>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</si>
  <si>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</si>
  <si>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</si>
  <si>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</si>
  <si>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</si>
  <si>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</si>
  <si>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</si>
  <si>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</si>
  <si>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</si>
  <si>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</si>
  <si>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</si>
  <si>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</si>
  <si>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</si>
  <si>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</si>
  <si>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</si>
  <si>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</si>
  <si>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</si>
  <si>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</si>
  <si>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</si>
  <si>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</si>
  <si>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</si>
  <si>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</si>
  <si>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</si>
  <si>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</si>
  <si>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</si>
  <si>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2.98</t>
  </si>
  <si>
    <t>▲ 4.05</t>
  </si>
  <si>
    <t>一般会計</t>
  </si>
  <si>
    <t>簡易水道事業特別会計</t>
  </si>
  <si>
    <t>下水道事業特別会計</t>
  </si>
  <si>
    <t>国民健康保険特別会計（直営診療施設勘定）</t>
  </si>
  <si>
    <t>介護保険特別会計（保険事業勘定）</t>
  </si>
  <si>
    <t>後期高齢者医療特別会計</t>
  </si>
  <si>
    <t>国民健康保険特別会計（事業勘定）</t>
  </si>
  <si>
    <t>その他会計（赤字）</t>
  </si>
  <si>
    <t>その他会計（黒字）</t>
  </si>
  <si>
    <t>R01</t>
    <phoneticPr fontId="5"/>
  </si>
  <si>
    <t>R02</t>
    <phoneticPr fontId="5"/>
  </si>
  <si>
    <t>R03</t>
    <phoneticPr fontId="5"/>
  </si>
  <si>
    <t>R04</t>
    <phoneticPr fontId="5"/>
  </si>
  <si>
    <t>R05</t>
    <phoneticPr fontId="5"/>
  </si>
  <si>
    <t>-</t>
    <phoneticPr fontId="2"/>
  </si>
  <si>
    <t>湯沢雄勝広域市町村圏組合（一般会計）</t>
    <rPh sb="0" eb="2">
      <t>ユザワ</t>
    </rPh>
    <rPh sb="2" eb="4">
      <t>オガチ</t>
    </rPh>
    <rPh sb="4" eb="6">
      <t>コウイキ</t>
    </rPh>
    <rPh sb="6" eb="9">
      <t>シチョウソン</t>
    </rPh>
    <rPh sb="9" eb="10">
      <t>ケン</t>
    </rPh>
    <rPh sb="10" eb="12">
      <t>クミア</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</si>
  <si>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</si>
  <si>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</si>
  <si>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</si>
  <si>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秋田県市町村会館管理組合（一般会計）</t>
    <rPh sb="0" eb="3">
      <t>アキタケン</t>
    </rPh>
    <rPh sb="3" eb="6">
      <t>シチョウソン</t>
    </rPh>
    <rPh sb="6" eb="8">
      <t>カイカン</t>
    </rPh>
    <rPh sb="8" eb="10">
      <t>カンリ</t>
    </rPh>
    <rPh sb="10" eb="12">
      <t>クミア</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</si>
  <si>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</si>
  <si>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</si>
  <si>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秋田県町村電算システム共同事業組合</t>
    <rPh sb="0" eb="3">
      <t>アキタケン</t>
    </rPh>
    <rPh sb="3" eb="5">
      <t>チョウソン</t>
    </rPh>
    <rPh sb="5" eb="7">
      <t>デンサン</t>
    </rPh>
    <rPh sb="11" eb="15">
      <t>キョウドウジギョウ</t>
    </rPh>
    <rPh sb="15" eb="17">
      <t>クミアイ</t>
    </rPh>
    <phoneticPr fontId="2"/>
  </si>
  <si>
    <t>秋田栗駒リゾート</t>
    <rPh sb="0" eb="2">
      <t>アキタ</t>
    </rPh>
    <rPh sb="2" eb="4">
      <t>クリコマ</t>
    </rPh>
    <phoneticPr fontId="10"/>
  </si>
  <si>
    <t>栗駒開発</t>
    <rPh sb="0" eb="2">
      <t>クリコマ</t>
    </rPh>
    <rPh sb="2" eb="4">
      <t>カイハツ</t>
    </rPh>
    <phoneticPr fontId="10"/>
  </si>
  <si>
    <t>栗駒ハイランド</t>
    <rPh sb="0" eb="2">
      <t>クリコマ</t>
    </rPh>
    <phoneticPr fontId="10"/>
  </si>
  <si>
    <t>〇</t>
    <phoneticPr fontId="2"/>
  </si>
  <si>
    <t>-</t>
    <phoneticPr fontId="2"/>
  </si>
  <si>
    <t>地域福祉基金</t>
    <rPh sb="0" eb="2">
      <t>チイキ</t>
    </rPh>
    <rPh sb="2" eb="4">
      <t>フクシ</t>
    </rPh>
    <rPh sb="4" eb="6">
      <t>キキン</t>
    </rPh>
    <phoneticPr fontId="5"/>
  </si>
  <si>
    <t>さわやかなるせ仙人の郷基金</t>
    <rPh sb="7" eb="9">
      <t>センニン</t>
    </rPh>
    <rPh sb="10" eb="11">
      <t>サト</t>
    </rPh>
    <rPh sb="11" eb="13">
      <t>キキン</t>
    </rPh>
    <phoneticPr fontId="5"/>
  </si>
  <si>
    <t>公共施設等総合管理基金</t>
    <rPh sb="0" eb="2">
      <t>コウキョウ</t>
    </rPh>
    <rPh sb="2" eb="4">
      <t>シセツ</t>
    </rPh>
    <rPh sb="4" eb="5">
      <t>トウ</t>
    </rPh>
    <rPh sb="5" eb="7">
      <t>ソウゴウ</t>
    </rPh>
    <rPh sb="7" eb="9">
      <t>カンリ</t>
    </rPh>
    <rPh sb="9" eb="11">
      <t>キキン</t>
    </rPh>
    <phoneticPr fontId="5"/>
  </si>
  <si>
    <t>森林環境譲与税基金</t>
    <rPh sb="0" eb="2">
      <t>シンリン</t>
    </rPh>
    <rPh sb="2" eb="4">
      <t>カンキョウ</t>
    </rPh>
    <rPh sb="4" eb="6">
      <t>ジョウヨ</t>
    </rPh>
    <rPh sb="6" eb="7">
      <t>ゼイ</t>
    </rPh>
    <rPh sb="7" eb="9">
      <t>キキン</t>
    </rPh>
    <phoneticPr fontId="5"/>
  </si>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</sst>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8F7F-4418-95D0-1E842B734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188311</c:v>
                </c:pt>
                <c:pt idx="1">
                  <c:v>143916</c:v>
                </c:pt>
                <c:pt idx="2">
                  <c:v>159305</c:v>
                </c:pt>
                <c:pt idx="3">
                  <c:v>219597</c:v>
                </c:pt>
                <c:pt idx="4">
                  <c:v>239227</c:v>
                </c:pt>
              </c:numCache>
            </c:numRef>
          </c:val>
          <c:smooth val="0"/>
          <c:extLst>
            <c:ext xmlns:c16="http://schemas.microsoft.com/office/drawing/2014/chart" uri="{C3380CC4-5D6E-409C-BE32-E72D297353CC}">
              <c16:uniqueId val="{00000001-8F7F-4418-95D0-1E842B734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2.85</c:v>
                </c:pt>
                <c:pt idx="1">
                  <c:v>0.55000000000000004</c:v>
                </c:pt>
                <c:pt idx="2">
                  <c:v>2.68</c:v>
                </c:pt>
                <c:pt idx="3">
                  <c:v>3.36</c:v>
                </c:pt>
                <c:pt idx="4">
                  <c:v>3.71</c:v>
                </c:pt>
              </c:numCache>
            </c:numRef>
          </c:val>
          <c:extLst>
            <c:ext xmlns:c16="http://schemas.microsoft.com/office/drawing/2014/chart" uri="{C3380CC4-5D6E-409C-BE32-E72D297353CC}">
              <c16:uniqueId val="{00000000-C2DD-4F7E-98B6-DE9617144A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65.66</c:v>
                </c:pt>
                <c:pt idx="1">
                  <c:v>55.02</c:v>
                </c:pt>
                <c:pt idx="2">
                  <c:v>58.16</c:v>
                </c:pt>
                <c:pt idx="3">
                  <c:v>72.8</c:v>
                </c:pt>
                <c:pt idx="4">
                  <c:v>81.209999999999994</c:v>
                </c:pt>
              </c:numCache>
            </c:numRef>
          </c:val>
          <c:extLst>
            <c:ext xmlns:c16="http://schemas.microsoft.com/office/drawing/2014/chart" uri="{C3380CC4-5D6E-409C-BE32-E72D297353CC}">
              <c16:uniqueId val="{00000001-C2DD-4F7E-98B6-DE9617144A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-2.98</c:v>
                </c:pt>
                <c:pt idx="1">
                  <c:v>-4.05</c:v>
                </c:pt>
                <c:pt idx="2">
                  <c:v>16.899999999999999</c:v>
                </c:pt>
                <c:pt idx="3">
                  <c:v>16.18</c:v>
                </c:pt>
                <c:pt idx="4">
                  <c:v>13.1</c:v>
                </c:pt>
              </c:numCache>
            </c:numRef>
          </c:val>
          <c:smooth val="0"/>
          <c:extLst>
            <c:ext xmlns:c16="http://schemas.microsoft.com/office/drawing/2014/chart" uri="{C3380CC4-5D6E-409C-BE32-E72D297353CC}">
              <c16:uniqueId val="{00000002-C2DD-4F7E-98B6-DE9617144A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C6-4EA3-8956-0A00F59CD5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C6-4EA3-8956-0A00F59CD5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C6-4EA3-8956-0A00F59CD559}"/>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0.48</c:v>
                </c:pt>
                <c:pt idx="2">
                  <c:v>#N/A</c:v>
                </c:pt>
                <c:pt idx="3">
                  <c:v>0.23</c:v>
                </c:pt>
                <c:pt idx="4">
                  <c:v>#N/A</c:v>
                </c:pt>
                <c:pt idx="5">
                  <c:v>0.33</c:v>
                </c:pt>
                <c:pt idx="6">
                  <c:v>#N/A</c:v>
                </c:pt>
                <c:pt idx="7">
                  <c:v>0.03</c:v>
                </c:pt>
                <c:pt idx="8">
                  <c:v>#N/A</c:v>
                </c:pt>
                <c:pt idx="9">
                  <c:v>0.03</c:v>
                </c:pt>
              </c:numCache>
            </c:numRef>
          </c:val>
          <c:extLst>
            <c:ext xmlns:c16="http://schemas.microsoft.com/office/drawing/2014/chart" uri="{C3380CC4-5D6E-409C-BE32-E72D297353CC}">
              <c16:uniqueId val="{00000003-59C6-4EA3-8956-0A00F59CD5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59C6-4EA3-8956-0A00F59CD55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0.38</c:v>
                </c:pt>
                <c:pt idx="4">
                  <c:v>#N/A</c:v>
                </c:pt>
                <c:pt idx="5">
                  <c:v>0.92</c:v>
                </c:pt>
                <c:pt idx="6">
                  <c:v>#N/A</c:v>
                </c:pt>
                <c:pt idx="7">
                  <c:v>0.01</c:v>
                </c:pt>
                <c:pt idx="8">
                  <c:v>#N/A</c:v>
                </c:pt>
                <c:pt idx="9">
                  <c:v>7.0000000000000007E-2</c:v>
                </c:pt>
              </c:numCache>
            </c:numRef>
          </c:val>
          <c:extLst>
            <c:ext xmlns:c16="http://schemas.microsoft.com/office/drawing/2014/chart" uri="{C3380CC4-5D6E-409C-BE32-E72D297353CC}">
              <c16:uniqueId val="{00000005-59C6-4EA3-8956-0A00F59CD559}"/>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0.27</c:v>
                </c:pt>
                <c:pt idx="4">
                  <c:v>#N/A</c:v>
                </c:pt>
                <c:pt idx="5">
                  <c:v>0.23</c:v>
                </c:pt>
                <c:pt idx="6">
                  <c:v>#N/A</c:v>
                </c:pt>
                <c:pt idx="7">
                  <c:v>0.28000000000000003</c:v>
                </c:pt>
                <c:pt idx="8">
                  <c:v>#N/A</c:v>
                </c:pt>
                <c:pt idx="9">
                  <c:v>0.28000000000000003</c:v>
                </c:pt>
              </c:numCache>
            </c:numRef>
          </c:val>
          <c:extLst>
            <c:ext xmlns:c16="http://schemas.microsoft.com/office/drawing/2014/chart" uri="{C3380CC4-5D6E-409C-BE32-E72D297353CC}">
              <c16:uniqueId val="{00000006-59C6-4EA3-8956-0A00F59CD55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0.06</c:v>
                </c:pt>
                <c:pt idx="4">
                  <c:v>#N/A</c:v>
                </c:pt>
                <c:pt idx="5">
                  <c:v>0.06</c:v>
                </c:pt>
                <c:pt idx="6">
                  <c:v>#N/A</c:v>
                </c:pt>
                <c:pt idx="7">
                  <c:v>0.05</c:v>
                </c:pt>
                <c:pt idx="8">
                  <c:v>#N/A</c:v>
                </c:pt>
                <c:pt idx="9">
                  <c:v>0.84</c:v>
                </c:pt>
              </c:numCache>
            </c:numRef>
          </c:val>
          <c:extLst>
            <c:ext xmlns:c16="http://schemas.microsoft.com/office/drawing/2014/chart" uri="{C3380CC4-5D6E-409C-BE32-E72D297353CC}">
              <c16:uniqueId val="{00000007-59C6-4EA3-8956-0A00F59CD559}"/>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7.0000000000000007E-2</c:v>
                </c:pt>
                <c:pt idx="2">
                  <c:v>#N/A</c:v>
                </c:pt>
                <c:pt idx="3">
                  <c:v>0.06</c:v>
                </c:pt>
                <c:pt idx="4">
                  <c:v>#N/A</c:v>
                </c:pt>
                <c:pt idx="5">
                  <c:v>0.05</c:v>
                </c:pt>
                <c:pt idx="6">
                  <c:v>#N/A</c:v>
                </c:pt>
                <c:pt idx="7">
                  <c:v>0.05</c:v>
                </c:pt>
                <c:pt idx="8">
                  <c:v>#N/A</c:v>
                </c:pt>
                <c:pt idx="9">
                  <c:v>1</c:v>
                </c:pt>
              </c:numCache>
            </c:numRef>
          </c:val>
          <c:extLst>
            <c:ext xmlns:c16="http://schemas.microsoft.com/office/drawing/2014/chart" uri="{C3380CC4-5D6E-409C-BE32-E72D297353CC}">
              <c16:uniqueId val="{00000008-59C6-4EA3-8956-0A00F59CD5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2.85</c:v>
                </c:pt>
                <c:pt idx="2">
                  <c:v>#N/A</c:v>
                </c:pt>
                <c:pt idx="3">
                  <c:v>0.54</c:v>
                </c:pt>
                <c:pt idx="4">
                  <c:v>#N/A</c:v>
                </c:pt>
                <c:pt idx="5">
                  <c:v>2.67</c:v>
                </c:pt>
                <c:pt idx="6">
                  <c:v>#N/A</c:v>
                </c:pt>
                <c:pt idx="7">
                  <c:v>3.35</c:v>
                </c:pt>
                <c:pt idx="8">
                  <c:v>#N/A</c:v>
                </c:pt>
                <c:pt idx="9">
                  <c:v>3.7</c:v>
                </c:pt>
              </c:numCache>
            </c:numRef>
          </c:val>
          <c:extLst>
            <c:ext xmlns:c16="http://schemas.microsoft.com/office/drawing/2014/chart" uri="{C3380CC4-5D6E-409C-BE32-E72D297353CC}">
              <c16:uniqueId val="{00000009-59C6-4EA3-8956-0A00F59CD5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506</c:v>
                </c:pt>
                <c:pt idx="5">
                  <c:v>614</c:v>
                </c:pt>
                <c:pt idx="8">
                  <c:v>644</c:v>
                </c:pt>
                <c:pt idx="11">
                  <c:v>587</c:v>
                </c:pt>
                <c:pt idx="14">
                  <c:v>545</c:v>
                </c:pt>
              </c:numCache>
            </c:numRef>
          </c:val>
          <c:extLst>
            <c:ext xmlns:c16="http://schemas.microsoft.com/office/drawing/2014/chart" uri="{C3380CC4-5D6E-409C-BE32-E72D297353CC}">
              <c16:uniqueId val="{00000000-915D-41F0-9558-5920A32A52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5D-41F0-9558-5920A32A52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1</c:v>
                </c:pt>
                <c:pt idx="12">
                  <c:v>2</c:v>
                </c:pt>
              </c:numCache>
            </c:numRef>
          </c:val>
          <c:extLst>
            <c:ext xmlns:c16="http://schemas.microsoft.com/office/drawing/2014/chart" uri="{C3380CC4-5D6E-409C-BE32-E72D297353CC}">
              <c16:uniqueId val="{00000002-915D-41F0-9558-5920A32A52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8</c:v>
                </c:pt>
                <c:pt idx="6">
                  <c:v>11</c:v>
                </c:pt>
                <c:pt idx="9">
                  <c:v>9</c:v>
                </c:pt>
                <c:pt idx="12">
                  <c:v>6</c:v>
                </c:pt>
              </c:numCache>
            </c:numRef>
          </c:val>
          <c:extLst>
            <c:ext xmlns:c16="http://schemas.microsoft.com/office/drawing/2014/chart" uri="{C3380CC4-5D6E-409C-BE32-E72D297353CC}">
              <c16:uniqueId val="{00000003-915D-41F0-9558-5920A32A52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131</c:v>
                </c:pt>
                <c:pt idx="6">
                  <c:v>135</c:v>
                </c:pt>
                <c:pt idx="9">
                  <c:v>158</c:v>
                </c:pt>
                <c:pt idx="12">
                  <c:v>144</c:v>
                </c:pt>
              </c:numCache>
            </c:numRef>
          </c:val>
          <c:extLst>
            <c:ext xmlns:c16="http://schemas.microsoft.com/office/drawing/2014/chart" uri="{C3380CC4-5D6E-409C-BE32-E72D297353CC}">
              <c16:uniqueId val="{00000004-915D-41F0-9558-5920A32A52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5D-41F0-9558-5920A32A52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5D-41F0-9558-5920A32A52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742</c:v>
                </c:pt>
                <c:pt idx="6">
                  <c:v>755</c:v>
                </c:pt>
                <c:pt idx="9">
                  <c:v>659</c:v>
                </c:pt>
                <c:pt idx="12">
                  <c:v>592</c:v>
                </c:pt>
              </c:numCache>
            </c:numRef>
          </c:val>
          <c:extLst>
            <c:ext xmlns:c16="http://schemas.microsoft.com/office/drawing/2014/chart" uri="{C3380CC4-5D6E-409C-BE32-E72D297353CC}">
              <c16:uniqueId val="{00000007-915D-41F0-9558-5920A32A52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217</c:v>
                </c:pt>
                <c:pt idx="2">
                  <c:v>#N/A</c:v>
                </c:pt>
                <c:pt idx="3">
                  <c:v>#N/A</c:v>
                </c:pt>
                <c:pt idx="4">
                  <c:v>268</c:v>
                </c:pt>
                <c:pt idx="5">
                  <c:v>#N/A</c:v>
                </c:pt>
                <c:pt idx="6">
                  <c:v>#N/A</c:v>
                </c:pt>
                <c:pt idx="7">
                  <c:v>257</c:v>
                </c:pt>
                <c:pt idx="8">
                  <c:v>#N/A</c:v>
                </c:pt>
                <c:pt idx="9">
                  <c:v>#N/A</c:v>
                </c:pt>
                <c:pt idx="10">
                  <c:v>240</c:v>
                </c:pt>
                <c:pt idx="11">
                  <c:v>#N/A</c:v>
                </c:pt>
                <c:pt idx="12">
                  <c:v>#N/A</c:v>
                </c:pt>
                <c:pt idx="13">
                  <c:v>199</c:v>
                </c:pt>
                <c:pt idx="14">
                  <c:v>#N/A</c:v>
                </c:pt>
              </c:numCache>
            </c:numRef>
          </c:val>
          <c:smooth val="0"/>
          <c:extLst>
            <c:ext xmlns:c16="http://schemas.microsoft.com/office/drawing/2014/chart" uri="{C3380CC4-5D6E-409C-BE32-E72D297353CC}">
              <c16:uniqueId val="{00000008-915D-41F0-9558-5920A32A52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5104</c:v>
                </c:pt>
                <c:pt idx="5">
                  <c:v>4782</c:v>
                </c:pt>
                <c:pt idx="8">
                  <c:v>4465</c:v>
                </c:pt>
                <c:pt idx="11">
                  <c:v>4224</c:v>
                </c:pt>
                <c:pt idx="14">
                  <c:v>4019</c:v>
                </c:pt>
              </c:numCache>
            </c:numRef>
          </c:val>
          <c:extLst>
            <c:ext xmlns:c16="http://schemas.microsoft.com/office/drawing/2014/chart" uri="{C3380CC4-5D6E-409C-BE32-E72D297353CC}">
              <c16:uniqueId val="{00000000-4D42-44AB-B16C-E54F4FDFA5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D42-44AB-B16C-E54F4FDFA5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1685</c:v>
                </c:pt>
                <c:pt idx="5">
                  <c:v>1544</c:v>
                </c:pt>
                <c:pt idx="8">
                  <c:v>1672</c:v>
                </c:pt>
                <c:pt idx="11">
                  <c:v>2001</c:v>
                </c:pt>
                <c:pt idx="14">
                  <c:v>2189</c:v>
                </c:pt>
              </c:numCache>
            </c:numRef>
          </c:val>
          <c:extLst>
            <c:ext xmlns:c16="http://schemas.microsoft.com/office/drawing/2014/chart" uri="{C3380CC4-5D6E-409C-BE32-E72D297353CC}">
              <c16:uniqueId val="{00000002-4D42-44AB-B16C-E54F4FDFA5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42-44AB-B16C-E54F4FDFA5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42-44AB-B16C-E54F4FDFA5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72</c:v>
                </c:pt>
                <c:pt idx="3">
                  <c:v>90</c:v>
                </c:pt>
                <c:pt idx="6">
                  <c:v>90</c:v>
                </c:pt>
                <c:pt idx="9">
                  <c:v>30</c:v>
                </c:pt>
                <c:pt idx="12">
                  <c:v>90</c:v>
                </c:pt>
              </c:numCache>
            </c:numRef>
          </c:val>
          <c:extLst>
            <c:ext xmlns:c16="http://schemas.microsoft.com/office/drawing/2014/chart" uri="{C3380CC4-5D6E-409C-BE32-E72D297353CC}">
              <c16:uniqueId val="{00000005-4D42-44AB-B16C-E54F4FDFA5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340</c:v>
                </c:pt>
                <c:pt idx="3">
                  <c:v>313</c:v>
                </c:pt>
                <c:pt idx="6">
                  <c:v>274</c:v>
                </c:pt>
                <c:pt idx="9">
                  <c:v>296</c:v>
                </c:pt>
                <c:pt idx="12">
                  <c:v>295</c:v>
                </c:pt>
              </c:numCache>
            </c:numRef>
          </c:val>
          <c:extLst>
            <c:ext xmlns:c16="http://schemas.microsoft.com/office/drawing/2014/chart" uri="{C3380CC4-5D6E-409C-BE32-E72D297353CC}">
              <c16:uniqueId val="{00000006-4D42-44AB-B16C-E54F4FDFA5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59</c:v>
                </c:pt>
                <c:pt idx="6">
                  <c:v>41</c:v>
                </c:pt>
                <c:pt idx="9">
                  <c:v>33</c:v>
                </c:pt>
                <c:pt idx="12">
                  <c:v>27</c:v>
                </c:pt>
              </c:numCache>
            </c:numRef>
          </c:val>
          <c:extLst>
            <c:ext xmlns:c16="http://schemas.microsoft.com/office/drawing/2014/chart" uri="{C3380CC4-5D6E-409C-BE32-E72D297353CC}">
              <c16:uniqueId val="{00000007-4D42-44AB-B16C-E54F4FDFA5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1757</c:v>
                </c:pt>
                <c:pt idx="3">
                  <c:v>1976</c:v>
                </c:pt>
                <c:pt idx="6">
                  <c:v>1981</c:v>
                </c:pt>
                <c:pt idx="9">
                  <c:v>2133</c:v>
                </c:pt>
                <c:pt idx="12">
                  <c:v>2127</c:v>
                </c:pt>
              </c:numCache>
            </c:numRef>
          </c:val>
          <c:extLst>
            <c:ext xmlns:c16="http://schemas.microsoft.com/office/drawing/2014/chart" uri="{C3380CC4-5D6E-409C-BE32-E72D297353CC}">
              <c16:uniqueId val="{00000008-4D42-44AB-B16C-E54F4FDFA5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42-44AB-B16C-E54F4FDFA5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5096</c:v>
                </c:pt>
                <c:pt idx="3">
                  <c:v>4564</c:v>
                </c:pt>
                <c:pt idx="6">
                  <c:v>4043</c:v>
                </c:pt>
                <c:pt idx="9">
                  <c:v>3706</c:v>
                </c:pt>
                <c:pt idx="12">
                  <c:v>3408</c:v>
                </c:pt>
              </c:numCache>
            </c:numRef>
          </c:val>
          <c:extLst>
            <c:ext xmlns:c16="http://schemas.microsoft.com/office/drawing/2014/chart" uri="{C3380CC4-5D6E-409C-BE32-E72D297353CC}">
              <c16:uniqueId val="{0000000A-4D42-44AB-B16C-E54F4FDFA5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543</c:v>
                </c:pt>
                <c:pt idx="2">
                  <c:v>#N/A</c:v>
                </c:pt>
                <c:pt idx="3">
                  <c:v>#N/A</c:v>
                </c:pt>
                <c:pt idx="4">
                  <c:v>675</c:v>
                </c:pt>
                <c:pt idx="5">
                  <c:v>#N/A</c:v>
                </c:pt>
                <c:pt idx="6">
                  <c:v>#N/A</c:v>
                </c:pt>
                <c:pt idx="7">
                  <c:v>292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42-44AB-B16C-E54F4FDFA5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1352</c:v>
                </c:pt>
                <c:pt idx="1">
                  <c:v>1644</c:v>
                </c:pt>
                <c:pt idx="2">
                  <c:v>1816</c:v>
                </c:pt>
              </c:numCache>
            </c:numRef>
          </c:val>
          <c:extLst>
            <c:ext xmlns:c16="http://schemas.microsoft.com/office/drawing/2014/chart" uri="{C3380CC4-5D6E-409C-BE32-E72D297353CC}">
              <c16:uniqueId val="{00000000-71FE-4C2E-84E2-DF7C29D136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c:v>
                </c:pt>
                <c:pt idx="1">
                  <c:v>66</c:v>
                </c:pt>
                <c:pt idx="2">
                  <c:v>57</c:v>
                </c:pt>
              </c:numCache>
            </c:numRef>
          </c:val>
          <c:extLst>
            <c:ext xmlns:c16="http://schemas.microsoft.com/office/drawing/2014/chart" uri="{C3380CC4-5D6E-409C-BE32-E72D297353CC}">
              <c16:uniqueId val="{00000001-71FE-4C2E-84E2-DF7C29D136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c:v>
                </c:pt>
                <c:pt idx="1">
                  <c:v>168</c:v>
                </c:pt>
                <c:pt idx="2">
                  <c:v>208</c:v>
                </c:pt>
              </c:numCache>
            </c:numRef>
          </c:val>
          <c:extLst>
            <c:ext xmlns:c16="http://schemas.microsoft.com/office/drawing/2014/chart" uri="{C3380CC4-5D6E-409C-BE32-E72D297353CC}">
              <c16:uniqueId val="{00000002-71FE-4C2E-84E2-DF7C29D136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
2,250
203.69
4,381,416
4,293,730
82,876
2,236,243
3,352,279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令和４年度と同様、財政力指数は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となっている。近年は成瀬ダム建設事業に伴い村民税及び固定資産税が増加傾向であったが、令和５年度は個人住民税が大きく増加したものの、固定資産税は減少している。今後は、成瀬ダム建設事業終了により大幅な村税の減少が見込まれる。このことから、ふるさと納税をはじめとしたその他の歳入確保に取り組むとともに、既存事業の見直しなど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ポイントの減少したものの、類似団体平均を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分子では、物価高騰等による物件費の増加や人件費、補助費の増加があったものの、繰上償還や大規模事業に係る地方債の償還終了などによる公債費の減少等により減少している。分母においては村税や地方消費税交付金などの増加要素があったものの、臨時財政対策債の減、公債費の減少による普通交付税の減により減少となった。これにより比率全体としては減少とな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今後も事業の見直しや繰上償還による経常的経費の削減を行い、比率の改善に努める。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62</xdr:row>
      <xdr:rowOff>124883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858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13758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65</xdr:row>
      <xdr:rowOff>69004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1510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109220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人口一人当たりの人件費・物件費等決算額は前年度対比</a:t>
          </a:r>
          <a:r>
            <a:rPr kumimoji="1" lang="en-US" altLang="ja-JP" sz="1300">
              <a:latin typeface="ＭＳ Ｐゴシック" panose="020B0600070205080204" pitchFamily="50" charset="-128"/>
              <a:ea typeface="ＭＳ Ｐゴシック" panose="020B0600070205080204" pitchFamily="50" charset="-128"/>
            </a:rPr>
            <a:t>59,022</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530,784.</a:t>
          </a:r>
          <a:r>
            <a:rPr kumimoji="1" lang="ja-JP" altLang="en-US" sz="1300">
              <a:latin typeface="ＭＳ Ｐゴシック" panose="020B0600070205080204" pitchFamily="50" charset="-128"/>
              <a:ea typeface="ＭＳ Ｐゴシック" panose="020B0600070205080204" pitchFamily="50" charset="-128"/>
            </a:rPr>
            <a:t>円となっている。人件費については特別職在任期間の増、常用職員数の増により増加している。物件費については物価高騰による燃料費の増により増加している。また、人件費・物件費の高騰に伴うにより補助費も増加している。</a:t>
          </a:r>
        </a:p>
        <a:p>
          <a:r>
            <a:rPr kumimoji="1" lang="ja-JP" altLang="en-US" sz="1300">
              <a:latin typeface="ＭＳ Ｐゴシック" panose="020B0600070205080204" pitchFamily="50" charset="-128"/>
              <a:ea typeface="ＭＳ Ｐゴシック" panose="020B0600070205080204" pitchFamily="50" charset="-128"/>
            </a:rPr>
            <a:t>　近年は人口減少により歳出額が減少傾向にあったものの、人件費や物件費の高騰による歳出の増加が予想されるため、徹底した歳出の見直しを行い経費の削減に努める。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143473</xdr:rowOff>
    </xdr:from>
    <xdr:to>
      <xdr:col>23</xdr:col>
      <xdr:colOff>133350</xdr:colOff>
      <xdr:row>82</xdr:row>
      <xdr:rowOff>51146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0923"/>
          <a:ext cx="838200" cy="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107973</xdr:rowOff>
    </xdr:from>
    <xdr:to>
      <xdr:col>19</xdr:col>
      <xdr:colOff>133350</xdr:colOff>
      <xdr:row>81</xdr:row>
      <xdr:rowOff>143473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5423"/>
          <a:ext cx="889000" cy="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87574</xdr:rowOff>
    </xdr:from>
    <xdr:to>
      <xdr:col>15</xdr:col>
      <xdr:colOff>82550</xdr:colOff>
      <xdr:row>81</xdr:row>
      <xdr:rowOff>107973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75024"/>
          <a:ext cx="8890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58026</xdr:rowOff>
    </xdr:from>
    <xdr:to>
      <xdr:col>11</xdr:col>
      <xdr:colOff>31750</xdr:colOff>
      <xdr:row>81</xdr:row>
      <xdr:rowOff>87574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5476"/>
          <a:ext cx="8890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xdr:rowOff>
    </xdr:from>
    <xdr:to>
      <xdr:col>23</xdr:col>
      <xdr:colOff>184150</xdr:colOff>
      <xdr:row>82</xdr:row>
      <xdr:rowOff>101946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143873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92673</xdr:rowOff>
    </xdr:from>
    <xdr:to>
      <xdr:col>19</xdr:col>
      <xdr:colOff>184150</xdr:colOff>
      <xdr:row>82</xdr:row>
      <xdr:rowOff>22823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6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57173</xdr:rowOff>
    </xdr:from>
    <xdr:to>
      <xdr:col>15</xdr:col>
      <xdr:colOff>133350</xdr:colOff>
      <xdr:row>81</xdr:row>
      <xdr:rowOff>158773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143550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36774</xdr:rowOff>
    </xdr:from>
    <xdr:to>
      <xdr:col>11</xdr:col>
      <xdr:colOff>82550</xdr:colOff>
      <xdr:row>81</xdr:row>
      <xdr:rowOff>138374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123151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7226</xdr:rowOff>
    </xdr:from>
    <xdr:to>
      <xdr:col>7</xdr:col>
      <xdr:colOff>31750</xdr:colOff>
      <xdr:row>81</xdr:row>
      <xdr:rowOff>108826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93603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ラスパイレス指数は、令和５年度において類似団体平均を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ポイント上回る結果となり、前年度の差と比較すると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ポイント拡大している。主な要因は管理職員数の増加とこれによる給料月額の増加となっている。　</a:t>
          </a:r>
        </a:p>
        <a:p>
          <a:r>
            <a:rPr kumimoji="1" lang="ja-JP" altLang="en-US" sz="1300">
              <a:latin typeface="ＭＳ Ｐゴシック" panose="020B0600070205080204" pitchFamily="50" charset="-128"/>
              <a:ea typeface="ＭＳ Ｐゴシック" panose="020B0600070205080204" pitchFamily="50" charset="-128"/>
            </a:rPr>
            <a:t>　今後も適正な定員管理と職員手当の点検を行うなどして、給与の適正化に努める。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58561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2456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18345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16.28</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年度に策定した「東成瀬村まちづくり計画」において、職員定数を平成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年度末までに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人とする目標を掲げて取り組んだ結果、目標以上の削減を達成している。</a:t>
          </a:r>
        </a:p>
        <a:p>
          <a:r>
            <a:rPr kumimoji="1" lang="ja-JP" altLang="en-US" sz="1300">
              <a:latin typeface="ＭＳ Ｐゴシック" panose="020B0600070205080204" pitchFamily="50" charset="-128"/>
              <a:ea typeface="ＭＳ Ｐゴシック" panose="020B0600070205080204" pitchFamily="50" charset="-128"/>
            </a:rPr>
            <a:t>　今後も新規採用者と退職者の状況に鑑みながら、適正な定員管理に努める。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23188</xdr:rowOff>
    </xdr:from>
    <xdr:to>
      <xdr:col>81</xdr:col>
      <xdr:colOff>44450</xdr:colOff>
      <xdr:row>60</xdr:row>
      <xdr:rowOff>31031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0188"/>
          <a:ext cx="8382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23188</xdr:rowOff>
    </xdr:from>
    <xdr:to>
      <xdr:col>77</xdr:col>
      <xdr:colOff>44450</xdr:colOff>
      <xdr:row>60</xdr:row>
      <xdr:rowOff>44905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018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31031</xdr:rowOff>
    </xdr:from>
    <xdr:to>
      <xdr:col>72</xdr:col>
      <xdr:colOff>203200</xdr:colOff>
      <xdr:row>60</xdr:row>
      <xdr:rowOff>44905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8031"/>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31031</xdr:rowOff>
    </xdr:from>
    <xdr:to>
      <xdr:col>68</xdr:col>
      <xdr:colOff>152400</xdr:colOff>
      <xdr:row>60</xdr:row>
      <xdr:rowOff>55563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18031"/>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151681</xdr:rowOff>
    </xdr:from>
    <xdr:to>
      <xdr:col>81</xdr:col>
      <xdr:colOff>95250</xdr:colOff>
      <xdr:row>60</xdr:row>
      <xdr:rowOff>81831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72958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143838</xdr:rowOff>
    </xdr:from>
    <xdr:to>
      <xdr:col>77</xdr:col>
      <xdr:colOff>95250</xdr:colOff>
      <xdr:row>60</xdr:row>
      <xdr:rowOff>73988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84165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165555</xdr:rowOff>
    </xdr:from>
    <xdr:to>
      <xdr:col>73</xdr:col>
      <xdr:colOff>44450</xdr:colOff>
      <xdr:row>60</xdr:row>
      <xdr:rowOff>95705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105882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151681</xdr:rowOff>
    </xdr:from>
    <xdr:to>
      <xdr:col>68</xdr:col>
      <xdr:colOff>203200</xdr:colOff>
      <xdr:row>60</xdr:row>
      <xdr:rowOff>81831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92008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実質公債費比率は、令和４年度から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年において食肉加工センター・給食センターを整備し、地方債の発行が続いたことで平成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年から令和３年度まで８年連続して増加傾向で推移してきた。令和５年度は単年度の実質公債費比率のピークでとなった令和２年度が比率算定の対象外となったことで大きく比率が低下した。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今後も継続的に繰上償還をはじめとした対策を講じ、比率の減少に努める。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68477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154517</xdr:rowOff>
    </xdr:from>
    <xdr:to>
      <xdr:col>77</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8697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130387</xdr:rowOff>
    </xdr:from>
    <xdr:to>
      <xdr:col>72</xdr:col>
      <xdr:colOff>203200</xdr:colOff>
      <xdr:row>45</xdr:row>
      <xdr:rowOff>170604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8456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132927</xdr:rowOff>
    </xdr:from>
    <xdr:to>
      <xdr:col>68</xdr:col>
      <xdr:colOff>152400</xdr:colOff>
      <xdr:row>45</xdr:row>
      <xdr:rowOff>130387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767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62247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103717</xdr:rowOff>
    </xdr:from>
    <xdr:to>
      <xdr:col>77</xdr:col>
      <xdr:colOff>95250</xdr:colOff>
      <xdr:row>46</xdr:row>
      <xdr:rowOff>33867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46</xdr:row>
      <xdr:rowOff>18644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119804</xdr:rowOff>
    </xdr:from>
    <xdr:to>
      <xdr:col>73</xdr:col>
      <xdr:colOff>44450</xdr:colOff>
      <xdr:row>46</xdr:row>
      <xdr:rowOff>49954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34731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82127</xdr:rowOff>
    </xdr:from>
    <xdr:to>
      <xdr:col>64</xdr:col>
      <xdr:colOff>152400</xdr:colOff>
      <xdr:row>45</xdr:row>
      <xdr:rowOff>12277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168504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将来負担比率は、前年度に続き、将来負担比率なしとなった。</a:t>
          </a:r>
        </a:p>
        <a:p>
          <a:r>
            <a:rPr kumimoji="1" lang="ja-JP" altLang="en-US" sz="1300">
              <a:latin typeface="ＭＳ Ｐゴシック" panose="020B0600070205080204" pitchFamily="50" charset="-128"/>
              <a:ea typeface="ＭＳ Ｐゴシック" panose="020B0600070205080204" pitchFamily="50" charset="-128"/>
            </a:rPr>
            <a:t>　第３セクターの経常損益が赤字となったことで、設立法人の負債額等負担見込み額が増加したものの、繰上償還や大規模事業に係る地方債の償還終了などによる地方債残高の減少及び基金積立による充当可能財源等の増加により、分子全体では減少となった。</a:t>
          </a:r>
        </a:p>
        <a:p>
          <a:r>
            <a:rPr kumimoji="1" lang="ja-JP" altLang="en-US" sz="1300">
              <a:latin typeface="ＭＳ Ｐゴシック" panose="020B0600070205080204" pitchFamily="50" charset="-128"/>
              <a:ea typeface="ＭＳ Ｐゴシック" panose="020B0600070205080204" pitchFamily="50" charset="-128"/>
            </a:rPr>
            <a:t>　今後は、令和６年度に完了する栗駒山荘大規模改修事業などに係る新発債が見込まれる一方、統合簡易水道事業事業の完了に伴い新発債及び償還金の減少が予想される。比率の維持にあたっては、簡易水道事業会計における料金見直しを行い、特別会計内での収支改善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146791</xdr:rowOff>
    </xdr:from>
    <xdr:to>
      <xdr:col>72</xdr:col>
      <xdr:colOff>203200</xdr:colOff>
      <xdr:row>19</xdr:row>
      <xdr:rowOff>50165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718541"/>
          <a:ext cx="889000" cy="58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18</xdr:row>
      <xdr:rowOff>32597</xdr:rowOff>
    </xdr:from>
    <xdr:to>
      <xdr:col>68</xdr:col>
      <xdr:colOff>152400</xdr:colOff>
      <xdr:row>19</xdr:row>
      <xdr:rowOff>50165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11869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95991</xdr:rowOff>
    </xdr:from>
    <xdr:to>
      <xdr:col>73</xdr:col>
      <xdr:colOff>44450</xdr:colOff>
      <xdr:row>16</xdr:row>
      <xdr:rowOff>26141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10918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5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170815</xdr:rowOff>
    </xdr:from>
    <xdr:to>
      <xdr:col>68</xdr:col>
      <xdr:colOff>203200</xdr:colOff>
      <xdr:row>19</xdr:row>
      <xdr:rowOff>100965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85742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
2,250
203.69
4,381,416
4,293,730
82,876
2,236,243
3,352,279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％となっており、前年度比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ポイントの増加となった。これは職員採用による職員数の増加と管理職員数の増加が要因となっている。</a:t>
          </a:r>
        </a:p>
        <a:p>
          <a:r>
            <a:rPr kumimoji="1" lang="ja-JP" altLang="en-US" sz="1300">
              <a:latin typeface="ＭＳ Ｐゴシック" panose="020B0600070205080204" pitchFamily="50" charset="-128"/>
              <a:ea typeface="ＭＳ Ｐゴシック" panose="020B0600070205080204" pitchFamily="50" charset="-128"/>
            </a:rPr>
            <a:t>　今後も定員数との比較を行いながら、比率の維持に努めていく。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33</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575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33</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57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59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4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121920</xdr:rowOff>
    </xdr:from>
    <xdr:to>
      <xdr:col>24</xdr:col>
      <xdr:colOff>76200</xdr:colOff>
      <xdr:row>33</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38100</xdr:rowOff>
    </xdr:from>
    <xdr:to>
      <xdr:col>20</xdr:col>
      <xdr:colOff>38100</xdr:colOff>
      <xdr:row>32</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物価や人件費高騰による委託料の増加もあり、経常的物件費は増加としている。</a:t>
          </a:r>
        </a:p>
        <a:p>
          <a:r>
            <a:rPr kumimoji="1" lang="ja-JP" altLang="en-US" sz="1300">
              <a:latin typeface="ＭＳ Ｐゴシック" panose="020B0600070205080204" pitchFamily="50" charset="-128"/>
              <a:ea typeface="ＭＳ Ｐゴシック" panose="020B0600070205080204" pitchFamily="50" charset="-128"/>
            </a:rPr>
            <a:t>　今後は事業の見直しや効率化等により物件費の削減に取り組んでいく。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130810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549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13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16</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130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81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80010</xdr:rowOff>
    </xdr:from>
    <xdr:to>
      <xdr:col>82</xdr:col>
      <xdr:colOff>158750</xdr:colOff>
      <xdr:row>17</xdr:row>
      <xdr:rowOff>10160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52087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これは、対象者数の減少による福祉医療給付費や保育所に係る教育・保育給付費の減により経常的扶助費に充当した経常的一般財源が減少したためである。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令和５年度は前年度と同水準となる</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このうち、維持補修費については物価高騰等による増額により全体としては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万円の増額となったものの、県営発電所周辺地域等振興事業助成金などの特定財源を充当したことで、比率の変動を抑制している。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今後は、施設管理方法の見直しや効率化を図るとともに財源を模索し、比率の低下に努める。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30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8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85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8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113047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人件費・物件費の高騰による一部事務組合負担金の増加等により増加している。　今後は各事業の積極的な見直しも実施し、数値の改善に取り組んでいく。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ポイント減少となる</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経常的公債費は、繰上償還や大規模事業に係る地方債の償還終了などにより</a:t>
          </a:r>
          <a:r>
            <a:rPr kumimoji="1" lang="en-US" altLang="ja-JP" sz="1300">
              <a:latin typeface="ＭＳ Ｐゴシック" panose="020B0600070205080204" pitchFamily="50" charset="-128"/>
              <a:ea typeface="ＭＳ Ｐゴシック" panose="020B0600070205080204" pitchFamily="50" charset="-128"/>
            </a:rPr>
            <a:t>6,707</a:t>
          </a:r>
          <a:r>
            <a:rPr kumimoji="1" lang="ja-JP" altLang="en-US" sz="1300">
              <a:latin typeface="ＭＳ Ｐゴシック" panose="020B0600070205080204" pitchFamily="50" charset="-128"/>
              <a:ea typeface="ＭＳ Ｐゴシック" panose="020B0600070205080204" pitchFamily="50" charset="-128"/>
            </a:rPr>
            <a:t>万円減となり大幅な減少となった。</a:t>
          </a:r>
        </a:p>
        <a:p>
          <a:r>
            <a:rPr kumimoji="1" lang="ja-JP" altLang="en-US" sz="1300">
              <a:latin typeface="ＭＳ Ｐゴシック" panose="020B0600070205080204" pitchFamily="50" charset="-128"/>
              <a:ea typeface="ＭＳ Ｐゴシック" panose="020B0600070205080204" pitchFamily="50" charset="-128"/>
            </a:rPr>
            <a:t>　比率は前年度から減少したものの、類似団体平均と比較すると依然として高止まりしていることから、地方債を伴う普通建設事業の縮小や見直しを行い、数値の改善に努める。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772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35561</xdr:rowOff>
    </xdr:from>
    <xdr:to>
      <xdr:col>19</xdr:col>
      <xdr:colOff>187325</xdr:colOff>
      <xdr:row>79</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801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165100</xdr:rowOff>
    </xdr:from>
    <xdr:to>
      <xdr:col>15</xdr:col>
      <xdr:colOff>98425</xdr:colOff>
      <xdr:row>80</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7096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111761</xdr:rowOff>
    </xdr:from>
    <xdr:to>
      <xdr:col>11</xdr:col>
      <xdr:colOff>9525</xdr:colOff>
      <xdr:row>80</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563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156211</xdr:rowOff>
    </xdr:from>
    <xdr:to>
      <xdr:col>20</xdr:col>
      <xdr:colOff>38100</xdr:colOff>
      <xdr:row>79</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114300</xdr:rowOff>
    </xdr:from>
    <xdr:to>
      <xdr:col>15</xdr:col>
      <xdr:colOff>149225</xdr:colOff>
      <xdr:row>80</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64770</xdr:rowOff>
    </xdr:from>
    <xdr:to>
      <xdr:col>11</xdr:col>
      <xdr:colOff>60325</xdr:colOff>
      <xdr:row>80</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60961</xdr:rowOff>
    </xdr:from>
    <xdr:to>
      <xdr:col>6</xdr:col>
      <xdr:colOff>171450</xdr:colOff>
      <xdr:row>79</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147338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ポイント増加となる</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比率の分子については、人件費や物価の高騰により増加傾向にある。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分母においては、公債費の減少による普通交付税額の減少などより減少傾向にあり、経常収支比率を押し上げる要因となっている。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令和６年度以降はこの比率を改善させることを念頭に、各事業の見直しや経費の削減に努める。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75</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247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66040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5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76</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524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076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23756</xdr:rowOff>
    </xdr:from>
    <xdr:to>
      <xdr:col>29</xdr:col>
      <xdr:colOff>127000</xdr:colOff>
      <xdr:row>17</xdr:row>
      <xdr:rowOff>40137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6031"/>
          <a:ext cx="647700" cy="1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28860</xdr:rowOff>
    </xdr:from>
    <xdr:to>
      <xdr:col>26</xdr:col>
      <xdr:colOff>50800</xdr:colOff>
      <xdr:row>17</xdr:row>
      <xdr:rowOff>40137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91135"/>
          <a:ext cx="698500" cy="1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28860</xdr:rowOff>
    </xdr:from>
    <xdr:to>
      <xdr:col>22</xdr:col>
      <xdr:colOff>114300</xdr:colOff>
      <xdr:row>17</xdr:row>
      <xdr:rowOff>35065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1135"/>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171127</xdr:rowOff>
    </xdr:from>
    <xdr:to>
      <xdr:col>18</xdr:col>
      <xdr:colOff>177800</xdr:colOff>
      <xdr:row>17</xdr:row>
      <xdr:rowOff>35065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61952"/>
          <a:ext cx="698500" cy="3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144406</xdr:rowOff>
    </xdr:from>
    <xdr:to>
      <xdr:col>29</xdr:col>
      <xdr:colOff>177800</xdr:colOff>
      <xdr:row>17</xdr:row>
      <xdr:rowOff>74556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3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116483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160787</xdr:rowOff>
    </xdr:from>
    <xdr:to>
      <xdr:col>26</xdr:col>
      <xdr:colOff>101600</xdr:colOff>
      <xdr:row>17</xdr:row>
      <xdr:rowOff>90937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75714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149510</xdr:rowOff>
    </xdr:from>
    <xdr:to>
      <xdr:col>22</xdr:col>
      <xdr:colOff>165100</xdr:colOff>
      <xdr:row>17</xdr:row>
      <xdr:rowOff>79660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64437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155715</xdr:rowOff>
    </xdr:from>
    <xdr:to>
      <xdr:col>19</xdr:col>
      <xdr:colOff>38100</xdr:colOff>
      <xdr:row>17</xdr:row>
      <xdr:rowOff>85865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70642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120327</xdr:rowOff>
    </xdr:from>
    <xdr:to>
      <xdr:col>15</xdr:col>
      <xdr:colOff>101600</xdr:colOff>
      <xdr:row>17</xdr:row>
      <xdr:rowOff>50477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60654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8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181761</xdr:rowOff>
    </xdr:from>
    <xdr:to>
      <xdr:col>29</xdr:col>
      <xdr:colOff>127000</xdr:colOff>
      <xdr:row>35</xdr:row>
      <xdr:rowOff>283631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792111"/>
          <a:ext cx="647700" cy="10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147511</xdr:rowOff>
    </xdr:from>
    <xdr:to>
      <xdr:col>26</xdr:col>
      <xdr:colOff>50800</xdr:colOff>
      <xdr:row>35</xdr:row>
      <xdr:rowOff>181761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6757861"/>
          <a:ext cx="698500" cy="3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146779</xdr:rowOff>
    </xdr:from>
    <xdr:to>
      <xdr:col>22</xdr:col>
      <xdr:colOff>114300</xdr:colOff>
      <xdr:row>35</xdr:row>
      <xdr:rowOff>147511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757129"/>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146779</xdr:rowOff>
    </xdr:from>
    <xdr:to>
      <xdr:col>18</xdr:col>
      <xdr:colOff>177800</xdr:colOff>
      <xdr:row>35</xdr:row>
      <xdr:rowOff>263457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757129"/>
          <a:ext cx="698500" cy="11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232831</xdr:rowOff>
    </xdr:from>
    <xdr:to>
      <xdr:col>29</xdr:col>
      <xdr:colOff>177800</xdr:colOff>
      <xdr:row>35</xdr:row>
      <xdr:rowOff>334431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84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77908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6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130961</xdr:rowOff>
    </xdr:from>
    <xdr:to>
      <xdr:col>26</xdr:col>
      <xdr:colOff>101600</xdr:colOff>
      <xdr:row>35</xdr:row>
      <xdr:rowOff>232561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7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242738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51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96711</xdr:rowOff>
    </xdr:from>
    <xdr:to>
      <xdr:col>22</xdr:col>
      <xdr:colOff>165100</xdr:colOff>
      <xdr:row>35</xdr:row>
      <xdr:rowOff>198311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70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208488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47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95979</xdr:rowOff>
    </xdr:from>
    <xdr:to>
      <xdr:col>19</xdr:col>
      <xdr:colOff>38100</xdr:colOff>
      <xdr:row>35</xdr:row>
      <xdr:rowOff>197579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70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207756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47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212657</xdr:rowOff>
    </xdr:from>
    <xdr:to>
      <xdr:col>15</xdr:col>
      <xdr:colOff>101600</xdr:colOff>
      <xdr:row>35</xdr:row>
      <xdr:rowOff>314257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82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324434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5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
2,250
203.69
4,381,416
4,293,730
82,876
2,236,243
3,352,279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90256</xdr:rowOff>
    </xdr:from>
    <xdr:to>
      <xdr:col>24</xdr:col>
      <xdr:colOff>63500</xdr:colOff>
      <xdr:row>36</xdr:row>
      <xdr:rowOff>115967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2456"/>
          <a:ext cx="838200" cy="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77598</xdr:rowOff>
    </xdr:from>
    <xdr:to>
      <xdr:col>19</xdr:col>
      <xdr:colOff>177800</xdr:colOff>
      <xdr:row>36</xdr:row>
      <xdr:rowOff>115967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49798"/>
          <a:ext cx="889000" cy="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77598</xdr:rowOff>
    </xdr:from>
    <xdr:to>
      <xdr:col>15</xdr:col>
      <xdr:colOff>50800</xdr:colOff>
      <xdr:row>36</xdr:row>
      <xdr:rowOff>80929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979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80929</xdr:rowOff>
    </xdr:from>
    <xdr:to>
      <xdr:col>10</xdr:col>
      <xdr:colOff>114300</xdr:colOff>
      <xdr:row>36</xdr:row>
      <xdr:rowOff>90078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3129"/>
          <a:ext cx="8890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39456</xdr:rowOff>
    </xdr:from>
    <xdr:to>
      <xdr:col>24</xdr:col>
      <xdr:colOff>114300</xdr:colOff>
      <xdr:row>36</xdr:row>
      <xdr:rowOff>141056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125833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65167</xdr:rowOff>
    </xdr:from>
    <xdr:to>
      <xdr:col>20</xdr:col>
      <xdr:colOff>38100</xdr:colOff>
      <xdr:row>36</xdr:row>
      <xdr:rowOff>166767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157894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26798</xdr:rowOff>
    </xdr:from>
    <xdr:to>
      <xdr:col>15</xdr:col>
      <xdr:colOff>101600</xdr:colOff>
      <xdr:row>36</xdr:row>
      <xdr:rowOff>128398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119525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9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30129</xdr:rowOff>
    </xdr:from>
    <xdr:to>
      <xdr:col>10</xdr:col>
      <xdr:colOff>165100</xdr:colOff>
      <xdr:row>36</xdr:row>
      <xdr:rowOff>131729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122856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9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39278</xdr:rowOff>
    </xdr:from>
    <xdr:to>
      <xdr:col>6</xdr:col>
      <xdr:colOff>38100</xdr:colOff>
      <xdr:row>36</xdr:row>
      <xdr:rowOff>140878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132005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9175</xdr:rowOff>
    </xdr:from>
    <xdr:to>
      <xdr:col>24</xdr:col>
      <xdr:colOff>63500</xdr:colOff>
      <xdr:row>56</xdr:row>
      <xdr:rowOff>117484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0375"/>
          <a:ext cx="8382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117484</xdr:rowOff>
    </xdr:from>
    <xdr:to>
      <xdr:col>19</xdr:col>
      <xdr:colOff>177800</xdr:colOff>
      <xdr:row>57</xdr:row>
      <xdr:rowOff>19296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8684"/>
          <a:ext cx="889000" cy="7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19296</xdr:rowOff>
    </xdr:from>
    <xdr:to>
      <xdr:col>15</xdr:col>
      <xdr:colOff>50800</xdr:colOff>
      <xdr:row>57</xdr:row>
      <xdr:rowOff>19559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1946"/>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298</xdr:rowOff>
    </xdr:from>
    <xdr:to>
      <xdr:col>10</xdr:col>
      <xdr:colOff>114300</xdr:colOff>
      <xdr:row>57</xdr:row>
      <xdr:rowOff>19559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294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129825</xdr:rowOff>
    </xdr:from>
    <xdr:to>
      <xdr:col>24</xdr:col>
      <xdr:colOff>114300</xdr:colOff>
      <xdr:row>56</xdr:row>
      <xdr:rowOff>59975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152702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66684</xdr:rowOff>
    </xdr:from>
    <xdr:to>
      <xdr:col>20</xdr:col>
      <xdr:colOff>38100</xdr:colOff>
      <xdr:row>56</xdr:row>
      <xdr:rowOff>168284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13361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139946</xdr:rowOff>
    </xdr:from>
    <xdr:to>
      <xdr:col>15</xdr:col>
      <xdr:colOff>101600</xdr:colOff>
      <xdr:row>57</xdr:row>
      <xdr:rowOff>70096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61223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140209</xdr:rowOff>
    </xdr:from>
    <xdr:to>
      <xdr:col>10</xdr:col>
      <xdr:colOff>165100</xdr:colOff>
      <xdr:row>57</xdr:row>
      <xdr:rowOff>70359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61486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120948</xdr:rowOff>
    </xdr:from>
    <xdr:to>
      <xdr:col>6</xdr:col>
      <xdr:colOff>38100</xdr:colOff>
      <xdr:row>57</xdr:row>
      <xdr:rowOff>51098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67625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75692</xdr:rowOff>
    </xdr:from>
    <xdr:to>
      <xdr:col>24</xdr:col>
      <xdr:colOff>63500</xdr:colOff>
      <xdr:row>75</xdr:row>
      <xdr:rowOff>2115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62992"/>
          <a:ext cx="8382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44886</xdr:rowOff>
    </xdr:from>
    <xdr:to>
      <xdr:col>19</xdr:col>
      <xdr:colOff>177800</xdr:colOff>
      <xdr:row>74</xdr:row>
      <xdr:rowOff>75692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732186"/>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44886</xdr:rowOff>
    </xdr:from>
    <xdr:to>
      <xdr:col>15</xdr:col>
      <xdr:colOff>50800</xdr:colOff>
      <xdr:row>74</xdr:row>
      <xdr:rowOff>167883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732186"/>
          <a:ext cx="889000" cy="1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167883</xdr:rowOff>
    </xdr:from>
    <xdr:to>
      <xdr:col>10</xdr:col>
      <xdr:colOff>114300</xdr:colOff>
      <xdr:row>76</xdr:row>
      <xdr:rowOff>122718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55183"/>
          <a:ext cx="889000" cy="2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122765</xdr:rowOff>
    </xdr:from>
    <xdr:to>
      <xdr:col>24</xdr:col>
      <xdr:colOff>114300</xdr:colOff>
      <xdr:row>75</xdr:row>
      <xdr:rowOff>52915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145642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24892</xdr:rowOff>
    </xdr:from>
    <xdr:to>
      <xdr:col>20</xdr:col>
      <xdr:colOff>38100</xdr:colOff>
      <xdr:row>74</xdr:row>
      <xdr:rowOff>126492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143019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165536</xdr:rowOff>
    </xdr:from>
    <xdr:to>
      <xdr:col>15</xdr:col>
      <xdr:colOff>101600</xdr:colOff>
      <xdr:row>74</xdr:row>
      <xdr:rowOff>95686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112213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4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117083</xdr:rowOff>
    </xdr:from>
    <xdr:to>
      <xdr:col>10</xdr:col>
      <xdr:colOff>165100</xdr:colOff>
      <xdr:row>75</xdr:row>
      <xdr:rowOff>47233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63760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5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71918</xdr:rowOff>
    </xdr:from>
    <xdr:to>
      <xdr:col>6</xdr:col>
      <xdr:colOff>38100</xdr:colOff>
      <xdr:row>77</xdr:row>
      <xdr:rowOff>2068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18595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7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117830</xdr:rowOff>
    </xdr:from>
    <xdr:to>
      <xdr:col>24</xdr:col>
      <xdr:colOff>63500</xdr:colOff>
      <xdr:row>93</xdr:row>
      <xdr:rowOff>136144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62680"/>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26352</xdr:rowOff>
    </xdr:from>
    <xdr:to>
      <xdr:col>19</xdr:col>
      <xdr:colOff>177800</xdr:colOff>
      <xdr:row>93</xdr:row>
      <xdr:rowOff>136144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971202"/>
          <a:ext cx="889000" cy="10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26352</xdr:rowOff>
    </xdr:from>
    <xdr:to>
      <xdr:col>15</xdr:col>
      <xdr:colOff>50800</xdr:colOff>
      <xdr:row>94</xdr:row>
      <xdr:rowOff>159119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71202"/>
          <a:ext cx="889000" cy="30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159119</xdr:rowOff>
    </xdr:from>
    <xdr:to>
      <xdr:col>10</xdr:col>
      <xdr:colOff>114300</xdr:colOff>
      <xdr:row>96</xdr:row>
      <xdr:rowOff>28766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75419"/>
          <a:ext cx="889000" cy="2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67030</xdr:rowOff>
    </xdr:from>
    <xdr:to>
      <xdr:col>24</xdr:col>
      <xdr:colOff>114300</xdr:colOff>
      <xdr:row>93</xdr:row>
      <xdr:rowOff>168630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89907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6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85344</xdr:rowOff>
    </xdr:from>
    <xdr:to>
      <xdr:col>20</xdr:col>
      <xdr:colOff>38100</xdr:colOff>
      <xdr:row>94</xdr:row>
      <xdr:rowOff>15494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32021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147002</xdr:rowOff>
    </xdr:from>
    <xdr:to>
      <xdr:col>15</xdr:col>
      <xdr:colOff>101600</xdr:colOff>
      <xdr:row>93</xdr:row>
      <xdr:rowOff>77152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93679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108319</xdr:rowOff>
    </xdr:from>
    <xdr:to>
      <xdr:col>10</xdr:col>
      <xdr:colOff>165100</xdr:colOff>
      <xdr:row>95</xdr:row>
      <xdr:rowOff>38469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54996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149416</xdr:rowOff>
    </xdr:from>
    <xdr:to>
      <xdr:col>6</xdr:col>
      <xdr:colOff>38100</xdr:colOff>
      <xdr:row>96</xdr:row>
      <xdr:rowOff>79566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96093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140630</xdr:rowOff>
    </xdr:from>
    <xdr:to>
      <xdr:col>55</xdr:col>
      <xdr:colOff>0</xdr:colOff>
      <xdr:row>36</xdr:row>
      <xdr:rowOff>169803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12830"/>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131211</xdr:rowOff>
    </xdr:from>
    <xdr:to>
      <xdr:col>50</xdr:col>
      <xdr:colOff>114300</xdr:colOff>
      <xdr:row>36</xdr:row>
      <xdr:rowOff>140630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03411"/>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52139</xdr:rowOff>
    </xdr:from>
    <xdr:to>
      <xdr:col>45</xdr:col>
      <xdr:colOff>177800</xdr:colOff>
      <xdr:row>36</xdr:row>
      <xdr:rowOff>131211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52889"/>
          <a:ext cx="889000" cy="2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52139</xdr:rowOff>
    </xdr:from>
    <xdr:to>
      <xdr:col>41</xdr:col>
      <xdr:colOff>50800</xdr:colOff>
      <xdr:row>38</xdr:row>
      <xdr:rowOff>23309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52889"/>
          <a:ext cx="889000" cy="4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119003</xdr:rowOff>
    </xdr:from>
    <xdr:to>
      <xdr:col>55</xdr:col>
      <xdr:colOff>50800</xdr:colOff>
      <xdr:row>37</xdr:row>
      <xdr:rowOff>49153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89830</xdr:rowOff>
    </xdr:from>
    <xdr:to>
      <xdr:col>50</xdr:col>
      <xdr:colOff>165100</xdr:colOff>
      <xdr:row>37</xdr:row>
      <xdr:rowOff>19980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36507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80411</xdr:rowOff>
    </xdr:from>
    <xdr:to>
      <xdr:col>46</xdr:col>
      <xdr:colOff>38100</xdr:colOff>
      <xdr:row>37</xdr:row>
      <xdr:rowOff>10561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27088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2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1339</xdr:rowOff>
    </xdr:from>
    <xdr:to>
      <xdr:col>41</xdr:col>
      <xdr:colOff>101600</xdr:colOff>
      <xdr:row>35</xdr:row>
      <xdr:rowOff>102939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94066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143958</xdr:rowOff>
    </xdr:from>
    <xdr:to>
      <xdr:col>36</xdr:col>
      <xdr:colOff>165100</xdr:colOff>
      <xdr:row>38</xdr:row>
      <xdr:rowOff>74109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7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90635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6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9913</xdr:rowOff>
    </xdr:from>
    <xdr:to>
      <xdr:col>55</xdr:col>
      <xdr:colOff>0</xdr:colOff>
      <xdr:row>58</xdr:row>
      <xdr:rowOff>31282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54013"/>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31282</xdr:rowOff>
    </xdr:from>
    <xdr:to>
      <xdr:col>50</xdr:col>
      <xdr:colOff>114300</xdr:colOff>
      <xdr:row>58</xdr:row>
      <xdr:rowOff>96913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75382"/>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96913</xdr:rowOff>
    </xdr:from>
    <xdr:to>
      <xdr:col>45</xdr:col>
      <xdr:colOff>177800</xdr:colOff>
      <xdr:row>58</xdr:row>
      <xdr:rowOff>113666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4101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65339</xdr:rowOff>
    </xdr:from>
    <xdr:to>
      <xdr:col>41</xdr:col>
      <xdr:colOff>50800</xdr:colOff>
      <xdr:row>58</xdr:row>
      <xdr:rowOff>113666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09439"/>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130563</xdr:rowOff>
    </xdr:from>
    <xdr:to>
      <xdr:col>55</xdr:col>
      <xdr:colOff>50800</xdr:colOff>
      <xdr:row>58</xdr:row>
      <xdr:rowOff>60713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108990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151932</xdr:rowOff>
    </xdr:from>
    <xdr:to>
      <xdr:col>50</xdr:col>
      <xdr:colOff>165100</xdr:colOff>
      <xdr:row>58</xdr:row>
      <xdr:rowOff>82082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73209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1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46113</xdr:rowOff>
    </xdr:from>
    <xdr:to>
      <xdr:col>46</xdr:col>
      <xdr:colOff>38100</xdr:colOff>
      <xdr:row>58</xdr:row>
      <xdr:rowOff>147713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138840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62866</xdr:rowOff>
    </xdr:from>
    <xdr:to>
      <xdr:col>41</xdr:col>
      <xdr:colOff>101600</xdr:colOff>
      <xdr:row>58</xdr:row>
      <xdr:rowOff>164466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14539</xdr:rowOff>
    </xdr:from>
    <xdr:to>
      <xdr:col>36</xdr:col>
      <xdr:colOff>165100</xdr:colOff>
      <xdr:row>58</xdr:row>
      <xdr:rowOff>116139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107266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5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168994</xdr:rowOff>
    </xdr:from>
    <xdr:to>
      <xdr:col>55</xdr:col>
      <xdr:colOff>0</xdr:colOff>
      <xdr:row>79</xdr:row>
      <xdr:rowOff>21059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2094"/>
          <a:ext cx="8382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21059</xdr:rowOff>
    </xdr:from>
    <xdr:to>
      <xdr:col>50</xdr:col>
      <xdr:colOff>114300</xdr:colOff>
      <xdr:row>79</xdr:row>
      <xdr:rowOff>33240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5609"/>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129158</xdr:rowOff>
    </xdr:from>
    <xdr:to>
      <xdr:col>45</xdr:col>
      <xdr:colOff>177800</xdr:colOff>
      <xdr:row>79</xdr:row>
      <xdr:rowOff>33240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02258"/>
          <a:ext cx="889000" cy="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47557</xdr:rowOff>
    </xdr:from>
    <xdr:to>
      <xdr:col>41</xdr:col>
      <xdr:colOff>50800</xdr:colOff>
      <xdr:row>78</xdr:row>
      <xdr:rowOff>129158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20657"/>
          <a:ext cx="889000" cy="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118194</xdr:rowOff>
    </xdr:from>
    <xdr:to>
      <xdr:col>55</xdr:col>
      <xdr:colOff>50800</xdr:colOff>
      <xdr:row>79</xdr:row>
      <xdr:rowOff>48344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33121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141709</xdr:rowOff>
    </xdr:from>
    <xdr:to>
      <xdr:col>50</xdr:col>
      <xdr:colOff>165100</xdr:colOff>
      <xdr:row>79</xdr:row>
      <xdr:rowOff>71859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62986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153890</xdr:rowOff>
    </xdr:from>
    <xdr:to>
      <xdr:col>46</xdr:col>
      <xdr:colOff>38100</xdr:colOff>
      <xdr:row>79</xdr:row>
      <xdr:rowOff>84040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75167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1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78358</xdr:rowOff>
    </xdr:from>
    <xdr:to>
      <xdr:col>41</xdr:col>
      <xdr:colOff>101600</xdr:colOff>
      <xdr:row>79</xdr:row>
      <xdr:rowOff>8508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171085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168207</xdr:rowOff>
    </xdr:from>
    <xdr:to>
      <xdr:col>36</xdr:col>
      <xdr:colOff>165100</xdr:colOff>
      <xdr:row>78</xdr:row>
      <xdr:rowOff>98357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114884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134558</xdr:rowOff>
    </xdr:from>
    <xdr:to>
      <xdr:col>55</xdr:col>
      <xdr:colOff>0</xdr:colOff>
      <xdr:row>97</xdr:row>
      <xdr:rowOff>145142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5208"/>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145142</xdr:rowOff>
    </xdr:from>
    <xdr:to>
      <xdr:col>50</xdr:col>
      <xdr:colOff>114300</xdr:colOff>
      <xdr:row>98</xdr:row>
      <xdr:rowOff>30358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75792"/>
          <a:ext cx="889000" cy="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30358</xdr:rowOff>
    </xdr:from>
    <xdr:to>
      <xdr:col>45</xdr:col>
      <xdr:colOff>177800</xdr:colOff>
      <xdr:row>98</xdr:row>
      <xdr:rowOff>99465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32458"/>
          <a:ext cx="889000" cy="6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99465</xdr:rowOff>
    </xdr:from>
    <xdr:to>
      <xdr:col>41</xdr:col>
      <xdr:colOff>50800</xdr:colOff>
      <xdr:row>98</xdr:row>
      <xdr:rowOff>99532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01565"/>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83758</xdr:rowOff>
    </xdr:from>
    <xdr:to>
      <xdr:col>55</xdr:col>
      <xdr:colOff>50800</xdr:colOff>
      <xdr:row>98</xdr:row>
      <xdr:rowOff>13908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106635</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94342</xdr:rowOff>
    </xdr:from>
    <xdr:to>
      <xdr:col>50</xdr:col>
      <xdr:colOff>165100</xdr:colOff>
      <xdr:row>98</xdr:row>
      <xdr:rowOff>24492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41019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0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151008</xdr:rowOff>
    </xdr:from>
    <xdr:to>
      <xdr:col>46</xdr:col>
      <xdr:colOff>38100</xdr:colOff>
      <xdr:row>98</xdr:row>
      <xdr:rowOff>81158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72285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8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48665</xdr:rowOff>
    </xdr:from>
    <xdr:to>
      <xdr:col>41</xdr:col>
      <xdr:colOff>101600</xdr:colOff>
      <xdr:row>98</xdr:row>
      <xdr:rowOff>150265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48732</xdr:rowOff>
    </xdr:from>
    <xdr:to>
      <xdr:col>36</xdr:col>
      <xdr:colOff>165100</xdr:colOff>
      <xdr:row>98</xdr:row>
      <xdr:rowOff>150332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93572</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0122"/>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42772</xdr:rowOff>
    </xdr:from>
    <xdr:to>
      <xdr:col>67</xdr:col>
      <xdr:colOff>101600</xdr:colOff>
      <xdr:row>39</xdr:row>
      <xdr:rowOff>144372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135499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8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149356</xdr:rowOff>
    </xdr:from>
    <xdr:to>
      <xdr:col>85</xdr:col>
      <xdr:colOff>127000</xdr:colOff>
      <xdr:row>74</xdr:row>
      <xdr:rowOff>162812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36656"/>
          <a:ext cx="8382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5738</xdr:rowOff>
    </xdr:from>
    <xdr:to>
      <xdr:col>81</xdr:col>
      <xdr:colOff>50800</xdr:colOff>
      <xdr:row>74</xdr:row>
      <xdr:rowOff>149356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693038"/>
          <a:ext cx="8890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5738</xdr:rowOff>
    </xdr:from>
    <xdr:to>
      <xdr:col>76</xdr:col>
      <xdr:colOff>114300</xdr:colOff>
      <xdr:row>74</xdr:row>
      <xdr:rowOff>61937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693038"/>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61937</xdr:rowOff>
    </xdr:from>
    <xdr:to>
      <xdr:col>71</xdr:col>
      <xdr:colOff>177800</xdr:colOff>
      <xdr:row>75</xdr:row>
      <xdr:rowOff>104249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49237"/>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112012</xdr:rowOff>
    </xdr:from>
    <xdr:to>
      <xdr:col>85</xdr:col>
      <xdr:colOff>177800</xdr:colOff>
      <xdr:row>75</xdr:row>
      <xdr:rowOff>42162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134889</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98556</xdr:rowOff>
    </xdr:from>
    <xdr:to>
      <xdr:col>81</xdr:col>
      <xdr:colOff>101600</xdr:colOff>
      <xdr:row>75</xdr:row>
      <xdr:rowOff>28706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45233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5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126388</xdr:rowOff>
    </xdr:from>
    <xdr:to>
      <xdr:col>76</xdr:col>
      <xdr:colOff>165100</xdr:colOff>
      <xdr:row>74</xdr:row>
      <xdr:rowOff>56538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73065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41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11137</xdr:rowOff>
    </xdr:from>
    <xdr:to>
      <xdr:col>72</xdr:col>
      <xdr:colOff>38100</xdr:colOff>
      <xdr:row>74</xdr:row>
      <xdr:rowOff>112737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129264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47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53449</xdr:rowOff>
    </xdr:from>
    <xdr:to>
      <xdr:col>67</xdr:col>
      <xdr:colOff>101600</xdr:colOff>
      <xdr:row>75</xdr:row>
      <xdr:rowOff>155048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12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8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23786</xdr:rowOff>
    </xdr:from>
    <xdr:to>
      <xdr:col>85</xdr:col>
      <xdr:colOff>127000</xdr:colOff>
      <xdr:row>95</xdr:row>
      <xdr:rowOff>159820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11536"/>
          <a:ext cx="838200" cy="13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18180</xdr:rowOff>
    </xdr:from>
    <xdr:to>
      <xdr:col>81</xdr:col>
      <xdr:colOff>50800</xdr:colOff>
      <xdr:row>95</xdr:row>
      <xdr:rowOff>23786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134480"/>
          <a:ext cx="889000" cy="17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18180</xdr:rowOff>
    </xdr:from>
    <xdr:to>
      <xdr:col>76</xdr:col>
      <xdr:colOff>114300</xdr:colOff>
      <xdr:row>96</xdr:row>
      <xdr:rowOff>50419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134480"/>
          <a:ext cx="889000" cy="3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50419</xdr:rowOff>
    </xdr:from>
    <xdr:to>
      <xdr:col>71</xdr:col>
      <xdr:colOff>177800</xdr:colOff>
      <xdr:row>96</xdr:row>
      <xdr:rowOff>77997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0961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109020</xdr:rowOff>
    </xdr:from>
    <xdr:to>
      <xdr:col>85</xdr:col>
      <xdr:colOff>177800</xdr:colOff>
      <xdr:row>96</xdr:row>
      <xdr:rowOff>39170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131897</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4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144436</xdr:rowOff>
    </xdr:from>
    <xdr:to>
      <xdr:col>81</xdr:col>
      <xdr:colOff>101600</xdr:colOff>
      <xdr:row>95</xdr:row>
      <xdr:rowOff>74586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91113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0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138830</xdr:rowOff>
    </xdr:from>
    <xdr:to>
      <xdr:col>76</xdr:col>
      <xdr:colOff>165100</xdr:colOff>
      <xdr:row>94</xdr:row>
      <xdr:rowOff>68980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0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85507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8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171069</xdr:rowOff>
    </xdr:from>
    <xdr:to>
      <xdr:col>72</xdr:col>
      <xdr:colOff>38100</xdr:colOff>
      <xdr:row>96</xdr:row>
      <xdr:rowOff>101219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117746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27197</xdr:rowOff>
    </xdr:from>
    <xdr:to>
      <xdr:col>67</xdr:col>
      <xdr:colOff>101600</xdr:colOff>
      <xdr:row>96</xdr:row>
      <xdr:rowOff>128797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145324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26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130236</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4533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130236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4533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79436</xdr:rowOff>
    </xdr:from>
    <xdr:to>
      <xdr:col>107</xdr:col>
      <xdr:colOff>101600</xdr:colOff>
      <xdr:row>39</xdr:row>
      <xdr:rowOff>9586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79304</xdr:rowOff>
    </xdr:from>
    <xdr:to>
      <xdr:col>116</xdr:col>
      <xdr:colOff>63500</xdr:colOff>
      <xdr:row>50</xdr:row>
      <xdr:rowOff>120429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8651804"/>
          <a:ext cx="8382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79304</xdr:rowOff>
    </xdr:from>
    <xdr:to>
      <xdr:col>111</xdr:col>
      <xdr:colOff>177800</xdr:colOff>
      <xdr:row>50</xdr:row>
      <xdr:rowOff>93523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865180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90505</xdr:rowOff>
    </xdr:from>
    <xdr:to>
      <xdr:col>107</xdr:col>
      <xdr:colOff>50800</xdr:colOff>
      <xdr:row>50</xdr:row>
      <xdr:rowOff>93523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866300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39186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90505</xdr:rowOff>
    </xdr:from>
    <xdr:to>
      <xdr:col>102</xdr:col>
      <xdr:colOff>114300</xdr:colOff>
      <xdr:row>51</xdr:row>
      <xdr:rowOff>94231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8663005"/>
          <a:ext cx="889000" cy="1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102920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69629</xdr:rowOff>
    </xdr:from>
    <xdr:to>
      <xdr:col>116</xdr:col>
      <xdr:colOff>114300</xdr:colOff>
      <xdr:row>50</xdr:row>
      <xdr:rowOff>171229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86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22656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85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28504</xdr:rowOff>
    </xdr:from>
    <xdr:to>
      <xdr:col>112</xdr:col>
      <xdr:colOff>38100</xdr:colOff>
      <xdr:row>50</xdr:row>
      <xdr:rowOff>130104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86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146631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83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42723</xdr:rowOff>
    </xdr:from>
    <xdr:to>
      <xdr:col>107</xdr:col>
      <xdr:colOff>101600</xdr:colOff>
      <xdr:row>50</xdr:row>
      <xdr:rowOff>144323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86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160850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83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39705</xdr:rowOff>
    </xdr:from>
    <xdr:to>
      <xdr:col>102</xdr:col>
      <xdr:colOff>165100</xdr:colOff>
      <xdr:row>50</xdr:row>
      <xdr:rowOff>141305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86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157832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83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43431</xdr:rowOff>
    </xdr:from>
    <xdr:to>
      <xdr:col>98</xdr:col>
      <xdr:colOff>38100</xdr:colOff>
      <xdr:row>51</xdr:row>
      <xdr:rowOff>145031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87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161558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85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63956</xdr:rowOff>
    </xdr:from>
    <xdr:to>
      <xdr:col>116</xdr:col>
      <xdr:colOff>63500</xdr:colOff>
      <xdr:row>74</xdr:row>
      <xdr:rowOff>155583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51256"/>
          <a:ext cx="838200" cy="9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63956</xdr:rowOff>
    </xdr:from>
    <xdr:to>
      <xdr:col>111</xdr:col>
      <xdr:colOff>177800</xdr:colOff>
      <xdr:row>75</xdr:row>
      <xdr:rowOff>60367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51256"/>
          <a:ext cx="889000" cy="1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13632</xdr:rowOff>
    </xdr:from>
    <xdr:to>
      <xdr:col>107</xdr:col>
      <xdr:colOff>50800</xdr:colOff>
      <xdr:row>75</xdr:row>
      <xdr:rowOff>60367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72382"/>
          <a:ext cx="8890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13632</xdr:rowOff>
    </xdr:from>
    <xdr:to>
      <xdr:col>102</xdr:col>
      <xdr:colOff>114300</xdr:colOff>
      <xdr:row>75</xdr:row>
      <xdr:rowOff>102319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72382"/>
          <a:ext cx="889000" cy="8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104783</xdr:rowOff>
    </xdr:from>
    <xdr:to>
      <xdr:col>116</xdr:col>
      <xdr:colOff>114300</xdr:colOff>
      <xdr:row>75</xdr:row>
      <xdr:rowOff>34933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127660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13156</xdr:rowOff>
    </xdr:from>
    <xdr:to>
      <xdr:col>112</xdr:col>
      <xdr:colOff>38100</xdr:colOff>
      <xdr:row>74</xdr:row>
      <xdr:rowOff>114756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131283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7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9567</xdr:rowOff>
    </xdr:from>
    <xdr:to>
      <xdr:col>107</xdr:col>
      <xdr:colOff>101600</xdr:colOff>
      <xdr:row>75</xdr:row>
      <xdr:rowOff>111167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127694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4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134282</xdr:rowOff>
    </xdr:from>
    <xdr:to>
      <xdr:col>102</xdr:col>
      <xdr:colOff>165100</xdr:colOff>
      <xdr:row>75</xdr:row>
      <xdr:rowOff>64432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80959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9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51519</xdr:rowOff>
    </xdr:from>
    <xdr:to>
      <xdr:col>98</xdr:col>
      <xdr:colOff>38100</xdr:colOff>
      <xdr:row>75</xdr:row>
      <xdr:rowOff>153119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169646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歳出総額は、住民一人当たり約</a:t>
          </a:r>
          <a:r>
            <a:rPr kumimoji="1" lang="en-US" altLang="ja-JP" sz="1300">
              <a:latin typeface="ＭＳ Ｐゴシック" panose="020B0600070205080204" pitchFamily="50" charset="-128"/>
              <a:ea typeface="ＭＳ Ｐゴシック" panose="020B0600070205080204" pitchFamily="50" charset="-128"/>
            </a:rPr>
            <a:t>1,792</a:t>
          </a:r>
          <a:r>
            <a:rPr kumimoji="1" lang="ja-JP" altLang="en-US" sz="1300">
              <a:latin typeface="ＭＳ Ｐゴシック" panose="020B0600070205080204" pitchFamily="50" charset="-128"/>
              <a:ea typeface="ＭＳ Ｐゴシック" panose="020B0600070205080204" pitchFamily="50" charset="-128"/>
            </a:rPr>
            <a:t>千円となっている。最も大きな項目は公債費である。これまで実施した大規模ハード整備事業に係る地方債の償還が重なってるためであるが、近年実施している繰上償還や定時償還のピークを越えたことにより前年度から</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円減少している。今後も繰上償還の実施と起債新規発行の抑制等により数値の減少を図る。次いで大きい項目は物件費であり、前年度から</a:t>
          </a:r>
          <a:r>
            <a:rPr kumimoji="1" lang="en-US" altLang="ja-JP" sz="1300">
              <a:latin typeface="ＭＳ Ｐゴシック" panose="020B0600070205080204" pitchFamily="50" charset="-128"/>
              <a:ea typeface="ＭＳ Ｐゴシック" panose="020B0600070205080204" pitchFamily="50" charset="-128"/>
            </a:rPr>
            <a:t>56,855</a:t>
          </a:r>
          <a:r>
            <a:rPr kumimoji="1" lang="ja-JP" altLang="en-US" sz="1300">
              <a:latin typeface="ＭＳ Ｐゴシック" panose="020B0600070205080204" pitchFamily="50" charset="-128"/>
              <a:ea typeface="ＭＳ Ｐゴシック" panose="020B0600070205080204" pitchFamily="50" charset="-128"/>
            </a:rPr>
            <a:t>円の増となる</a:t>
          </a:r>
          <a:r>
            <a:rPr kumimoji="1" lang="en-US" altLang="ja-JP" sz="1300">
              <a:latin typeface="ＭＳ Ｐゴシック" panose="020B0600070205080204" pitchFamily="50" charset="-128"/>
              <a:ea typeface="ＭＳ Ｐゴシック" panose="020B0600070205080204" pitchFamily="50" charset="-128"/>
            </a:rPr>
            <a:t>288,517</a:t>
          </a:r>
          <a:r>
            <a:rPr kumimoji="1" lang="ja-JP" altLang="en-US" sz="1300">
              <a:latin typeface="ＭＳ Ｐゴシック" panose="020B0600070205080204" pitchFamily="50" charset="-128"/>
              <a:ea typeface="ＭＳ Ｐゴシック" panose="020B0600070205080204" pitchFamily="50" charset="-128"/>
            </a:rPr>
            <a:t>円となった。令和５年度は地域おこし協力隊を前年比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人増となる</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人に増員し、そのうち</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人に係る経費を委託料として支出していることから物件費が増加している。物件費については、今後も地域おこし協力隊の増員が見込まれるほか、物価高騰での増加も予想される。　類似団体平均と比較して本村の数値が高い項目としては、公債費や物件費のほか、積立金、維持補修費、普通建設事業費（うち更新整備）、貸付金である。積立金については、財政調整基金に積み立てたほか、ふるさと納税寄附額の増加に伴い、さわやかなるせ仙人の郷基金について積み立てを行った。また、後年度の公共施設の老朽化対策経費に対応するため、公共施設等総合管理基金に積み立てを行った。今後も魅力ある村づくりに向けて計画的な基金への積み立てを行っていく。維持補修費は総額が減少し、一人当たりの経費は</a:t>
          </a:r>
          <a:r>
            <a:rPr kumimoji="1" lang="en-US" altLang="ja-JP" sz="1300">
              <a:latin typeface="ＭＳ Ｐゴシック" panose="020B0600070205080204" pitchFamily="50" charset="-128"/>
              <a:ea typeface="ＭＳ Ｐゴシック" panose="020B0600070205080204" pitchFamily="50" charset="-128"/>
            </a:rPr>
            <a:t>8,991</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71,889</a:t>
          </a:r>
          <a:r>
            <a:rPr kumimoji="1" lang="ja-JP" altLang="en-US" sz="1300">
              <a:latin typeface="ＭＳ Ｐゴシック" panose="020B0600070205080204" pitchFamily="50" charset="-128"/>
              <a:ea typeface="ＭＳ Ｐゴシック" panose="020B0600070205080204" pitchFamily="50" charset="-128"/>
            </a:rPr>
            <a:t>円となっている。暖冬により除排雪費が減少したものの、降雪量に関わらず一定水準額の確保が必要であることや物価高騰と人口減少により、一人当たりの経費は増加していくことが予想される。普通建設事業費（うち更新整備）については、令和３年度から継続している栗駒山荘大規模改修事業の事業量の増により</a:t>
          </a:r>
          <a:r>
            <a:rPr kumimoji="1" lang="en-US" altLang="ja-JP" sz="1300">
              <a:latin typeface="ＭＳ Ｐゴシック" panose="020B0600070205080204" pitchFamily="50" charset="-128"/>
              <a:ea typeface="ＭＳ Ｐゴシック" panose="020B0600070205080204" pitchFamily="50" charset="-128"/>
            </a:rPr>
            <a:t>8,334</a:t>
          </a:r>
          <a:r>
            <a:rPr kumimoji="1" lang="ja-JP" altLang="en-US" sz="1300">
              <a:latin typeface="ＭＳ Ｐゴシック" panose="020B0600070205080204" pitchFamily="50" charset="-128"/>
              <a:ea typeface="ＭＳ Ｐゴシック" panose="020B0600070205080204" pitchFamily="50" charset="-128"/>
            </a:rPr>
            <a:t>円の増加となった。貸付金は、第三セクターへの貸付金である地域活性化資金が主な要因であり、引き続き第三セクターの経営改善による貸付金額の減少に努める。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
2,250
203.69
4,381,416
4,293,730
82,876
2,236,243
3,352,279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153759</xdr:rowOff>
    </xdr:from>
    <xdr:to>
      <xdr:col>24</xdr:col>
      <xdr:colOff>63500</xdr:colOff>
      <xdr:row>36</xdr:row>
      <xdr:rowOff>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154509"/>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xdr:rowOff>
    </xdr:from>
    <xdr:to>
      <xdr:col>19</xdr:col>
      <xdr:colOff>177800</xdr:colOff>
      <xdr:row>36</xdr:row>
      <xdr:rowOff>10627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17371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10627</xdr:rowOff>
    </xdr:from>
    <xdr:to>
      <xdr:col>15</xdr:col>
      <xdr:colOff>50800</xdr:colOff>
      <xdr:row>36</xdr:row>
      <xdr:rowOff>11141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182827"/>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166846</xdr:rowOff>
    </xdr:from>
    <xdr:to>
      <xdr:col>10</xdr:col>
      <xdr:colOff>114300</xdr:colOff>
      <xdr:row>36</xdr:row>
      <xdr:rowOff>11141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167596"/>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102959</xdr:rowOff>
    </xdr:from>
    <xdr:to>
      <xdr:col>24</xdr:col>
      <xdr:colOff>114300</xdr:colOff>
      <xdr:row>36</xdr:row>
      <xdr:rowOff>33109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125836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122161</xdr:rowOff>
    </xdr:from>
    <xdr:to>
      <xdr:col>20</xdr:col>
      <xdr:colOff>38100</xdr:colOff>
      <xdr:row>36</xdr:row>
      <xdr:rowOff>52311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68838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8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131277</xdr:rowOff>
    </xdr:from>
    <xdr:to>
      <xdr:col>15</xdr:col>
      <xdr:colOff>101600</xdr:colOff>
      <xdr:row>36</xdr:row>
      <xdr:rowOff>61427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77954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131791</xdr:rowOff>
    </xdr:from>
    <xdr:to>
      <xdr:col>10</xdr:col>
      <xdr:colOff>165100</xdr:colOff>
      <xdr:row>36</xdr:row>
      <xdr:rowOff>61941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78468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116046</xdr:rowOff>
    </xdr:from>
    <xdr:to>
      <xdr:col>6</xdr:col>
      <xdr:colOff>38100</xdr:colOff>
      <xdr:row>36</xdr:row>
      <xdr:rowOff>46196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62723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50016</xdr:rowOff>
    </xdr:from>
    <xdr:to>
      <xdr:col>24</xdr:col>
      <xdr:colOff>63500</xdr:colOff>
      <xdr:row>55</xdr:row>
      <xdr:rowOff>85090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79766"/>
          <a:ext cx="8382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24562</xdr:rowOff>
    </xdr:from>
    <xdr:to>
      <xdr:col>19</xdr:col>
      <xdr:colOff>177800</xdr:colOff>
      <xdr:row>55</xdr:row>
      <xdr:rowOff>85090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54312"/>
          <a:ext cx="889000" cy="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24562</xdr:rowOff>
    </xdr:from>
    <xdr:to>
      <xdr:col>15</xdr:col>
      <xdr:colOff>50800</xdr:colOff>
      <xdr:row>55</xdr:row>
      <xdr:rowOff>100498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54312"/>
          <a:ext cx="8890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100498</xdr:rowOff>
    </xdr:from>
    <xdr:to>
      <xdr:col>10</xdr:col>
      <xdr:colOff>114300</xdr:colOff>
      <xdr:row>56</xdr:row>
      <xdr:rowOff>71975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30248"/>
          <a:ext cx="889000" cy="1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170666</xdr:rowOff>
    </xdr:from>
    <xdr:to>
      <xdr:col>24</xdr:col>
      <xdr:colOff>114300</xdr:colOff>
      <xdr:row>55</xdr:row>
      <xdr:rowOff>100816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22093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8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34290</xdr:rowOff>
    </xdr:from>
    <xdr:to>
      <xdr:col>20</xdr:col>
      <xdr:colOff>38100</xdr:colOff>
      <xdr:row>55</xdr:row>
      <xdr:rowOff>135890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152417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145212</xdr:rowOff>
    </xdr:from>
    <xdr:to>
      <xdr:col>15</xdr:col>
      <xdr:colOff>101600</xdr:colOff>
      <xdr:row>55</xdr:row>
      <xdr:rowOff>75362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4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91889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7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49698</xdr:rowOff>
    </xdr:from>
    <xdr:to>
      <xdr:col>10</xdr:col>
      <xdr:colOff>165100</xdr:colOff>
      <xdr:row>55</xdr:row>
      <xdr:rowOff>151298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167825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5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21175</xdr:rowOff>
    </xdr:from>
    <xdr:to>
      <xdr:col>6</xdr:col>
      <xdr:colOff>38100</xdr:colOff>
      <xdr:row>56</xdr:row>
      <xdr:rowOff>122775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139302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39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146481</xdr:rowOff>
    </xdr:from>
    <xdr:to>
      <xdr:col>24</xdr:col>
      <xdr:colOff>63500</xdr:colOff>
      <xdr:row>75</xdr:row>
      <xdr:rowOff>148186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5231"/>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144830</xdr:rowOff>
    </xdr:from>
    <xdr:to>
      <xdr:col>19</xdr:col>
      <xdr:colOff>177800</xdr:colOff>
      <xdr:row>75</xdr:row>
      <xdr:rowOff>146481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358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144830</xdr:rowOff>
    </xdr:from>
    <xdr:to>
      <xdr:col>15</xdr:col>
      <xdr:colOff>50800</xdr:colOff>
      <xdr:row>76</xdr:row>
      <xdr:rowOff>1744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3580"/>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1744</xdr:rowOff>
    </xdr:from>
    <xdr:to>
      <xdr:col>10</xdr:col>
      <xdr:colOff>114300</xdr:colOff>
      <xdr:row>76</xdr:row>
      <xdr:rowOff>92449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31944"/>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97386</xdr:rowOff>
    </xdr:from>
    <xdr:to>
      <xdr:col>24</xdr:col>
      <xdr:colOff>114300</xdr:colOff>
      <xdr:row>76</xdr:row>
      <xdr:rowOff>27536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75813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95680</xdr:rowOff>
    </xdr:from>
    <xdr:to>
      <xdr:col>20</xdr:col>
      <xdr:colOff>38100</xdr:colOff>
      <xdr:row>76</xdr:row>
      <xdr:rowOff>25831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94030</xdr:rowOff>
    </xdr:from>
    <xdr:to>
      <xdr:col>15</xdr:col>
      <xdr:colOff>101600</xdr:colOff>
      <xdr:row>76</xdr:row>
      <xdr:rowOff>24180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122395</xdr:rowOff>
    </xdr:from>
    <xdr:to>
      <xdr:col>10</xdr:col>
      <xdr:colOff>165100</xdr:colOff>
      <xdr:row>76</xdr:row>
      <xdr:rowOff>52546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81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43671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41649</xdr:rowOff>
    </xdr:from>
    <xdr:to>
      <xdr:col>6</xdr:col>
      <xdr:colOff>38100</xdr:colOff>
      <xdr:row>76</xdr:row>
      <xdr:rowOff>143249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134376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6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99803</xdr:rowOff>
    </xdr:from>
    <xdr:to>
      <xdr:col>24</xdr:col>
      <xdr:colOff>63500</xdr:colOff>
      <xdr:row>97</xdr:row>
      <xdr:rowOff>2792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9003"/>
          <a:ext cx="838200" cy="7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99803</xdr:rowOff>
    </xdr:from>
    <xdr:to>
      <xdr:col>19</xdr:col>
      <xdr:colOff>177800</xdr:colOff>
      <xdr:row>97</xdr:row>
      <xdr:rowOff>19630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9003"/>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19630</xdr:rowOff>
    </xdr:from>
    <xdr:to>
      <xdr:col>15</xdr:col>
      <xdr:colOff>50800</xdr:colOff>
      <xdr:row>97</xdr:row>
      <xdr:rowOff>78321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0280"/>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78321</xdr:rowOff>
    </xdr:from>
    <xdr:to>
      <xdr:col>10</xdr:col>
      <xdr:colOff>114300</xdr:colOff>
      <xdr:row>97</xdr:row>
      <xdr:rowOff>123143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8971"/>
          <a:ext cx="889000" cy="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123442</xdr:rowOff>
    </xdr:from>
    <xdr:to>
      <xdr:col>24</xdr:col>
      <xdr:colOff>114300</xdr:colOff>
      <xdr:row>97</xdr:row>
      <xdr:rowOff>53592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146319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49003</xdr:rowOff>
    </xdr:from>
    <xdr:to>
      <xdr:col>20</xdr:col>
      <xdr:colOff>38100</xdr:colOff>
      <xdr:row>96</xdr:row>
      <xdr:rowOff>150603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167130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140280</xdr:rowOff>
    </xdr:from>
    <xdr:to>
      <xdr:col>15</xdr:col>
      <xdr:colOff>101600</xdr:colOff>
      <xdr:row>97</xdr:row>
      <xdr:rowOff>70430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86957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27521</xdr:rowOff>
    </xdr:from>
    <xdr:to>
      <xdr:col>10</xdr:col>
      <xdr:colOff>165100</xdr:colOff>
      <xdr:row>97</xdr:row>
      <xdr:rowOff>129121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145648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72343</xdr:rowOff>
    </xdr:from>
    <xdr:to>
      <xdr:col>6</xdr:col>
      <xdr:colOff>38100</xdr:colOff>
      <xdr:row>98</xdr:row>
      <xdr:rowOff>2493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19020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78740</xdr:rowOff>
    </xdr:from>
    <xdr:to>
      <xdr:col>55</xdr:col>
      <xdr:colOff>0</xdr:colOff>
      <xdr:row>37</xdr:row>
      <xdr:rowOff>116078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22390"/>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169164</xdr:rowOff>
    </xdr:from>
    <xdr:to>
      <xdr:col>50</xdr:col>
      <xdr:colOff>114300</xdr:colOff>
      <xdr:row>37</xdr:row>
      <xdr:rowOff>78740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41364"/>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159893</xdr:rowOff>
    </xdr:from>
    <xdr:to>
      <xdr:col>45</xdr:col>
      <xdr:colOff>177800</xdr:colOff>
      <xdr:row>36</xdr:row>
      <xdr:rowOff>169164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3209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129286</xdr:rowOff>
    </xdr:from>
    <xdr:to>
      <xdr:col>41</xdr:col>
      <xdr:colOff>50800</xdr:colOff>
      <xdr:row>36</xdr:row>
      <xdr:rowOff>159893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01486"/>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65278</xdr:rowOff>
    </xdr:from>
    <xdr:to>
      <xdr:col>55</xdr:col>
      <xdr:colOff>50800</xdr:colOff>
      <xdr:row>37</xdr:row>
      <xdr:rowOff>166878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88155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27940</xdr:rowOff>
    </xdr:from>
    <xdr:to>
      <xdr:col>50</xdr:col>
      <xdr:colOff>165100</xdr:colOff>
      <xdr:row>37</xdr:row>
      <xdr:rowOff>129540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146067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118364</xdr:rowOff>
    </xdr:from>
    <xdr:to>
      <xdr:col>46</xdr:col>
      <xdr:colOff>38100</xdr:colOff>
      <xdr:row>37</xdr:row>
      <xdr:rowOff>48514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65041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109093</xdr:rowOff>
    </xdr:from>
    <xdr:to>
      <xdr:col>41</xdr:col>
      <xdr:colOff>101600</xdr:colOff>
      <xdr:row>37</xdr:row>
      <xdr:rowOff>39243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55770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78486</xdr:rowOff>
    </xdr:from>
    <xdr:to>
      <xdr:col>36</xdr:col>
      <xdr:colOff>165100</xdr:colOff>
      <xdr:row>37</xdr:row>
      <xdr:rowOff>8636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25163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103184</xdr:rowOff>
    </xdr:from>
    <xdr:to>
      <xdr:col>55</xdr:col>
      <xdr:colOff>0</xdr:colOff>
      <xdr:row>58</xdr:row>
      <xdr:rowOff>122044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7284"/>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103184</xdr:rowOff>
    </xdr:from>
    <xdr:to>
      <xdr:col>50</xdr:col>
      <xdr:colOff>114300</xdr:colOff>
      <xdr:row>58</xdr:row>
      <xdr:rowOff>117497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7284"/>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117497</xdr:rowOff>
    </xdr:from>
    <xdr:to>
      <xdr:col>45</xdr:col>
      <xdr:colOff>177800</xdr:colOff>
      <xdr:row>58</xdr:row>
      <xdr:rowOff>143439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61597"/>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102753</xdr:rowOff>
    </xdr:from>
    <xdr:to>
      <xdr:col>41</xdr:col>
      <xdr:colOff>50800</xdr:colOff>
      <xdr:row>58</xdr:row>
      <xdr:rowOff>143439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6853"/>
          <a:ext cx="889000" cy="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71244</xdr:rowOff>
    </xdr:from>
    <xdr:to>
      <xdr:col>55</xdr:col>
      <xdr:colOff>50800</xdr:colOff>
      <xdr:row>59</xdr:row>
      <xdr:rowOff>1394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49671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52384</xdr:rowOff>
    </xdr:from>
    <xdr:to>
      <xdr:col>50</xdr:col>
      <xdr:colOff>165100</xdr:colOff>
      <xdr:row>58</xdr:row>
      <xdr:rowOff>153984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145111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8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66697</xdr:rowOff>
    </xdr:from>
    <xdr:to>
      <xdr:col>46</xdr:col>
      <xdr:colOff>38100</xdr:colOff>
      <xdr:row>58</xdr:row>
      <xdr:rowOff>168297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159424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92639</xdr:rowOff>
    </xdr:from>
    <xdr:to>
      <xdr:col>41</xdr:col>
      <xdr:colOff>101600</xdr:colOff>
      <xdr:row>59</xdr:row>
      <xdr:rowOff>22789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13916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51953</xdr:rowOff>
    </xdr:from>
    <xdr:to>
      <xdr:col>36</xdr:col>
      <xdr:colOff>165100</xdr:colOff>
      <xdr:row>58</xdr:row>
      <xdr:rowOff>153553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144680</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100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158893</xdr:rowOff>
    </xdr:from>
    <xdr:to>
      <xdr:col>55</xdr:col>
      <xdr:colOff>0</xdr:colOff>
      <xdr:row>77</xdr:row>
      <xdr:rowOff>164440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60543"/>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158893</xdr:rowOff>
    </xdr:from>
    <xdr:to>
      <xdr:col>50</xdr:col>
      <xdr:colOff>114300</xdr:colOff>
      <xdr:row>78</xdr:row>
      <xdr:rowOff>37654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60543"/>
          <a:ext cx="889000" cy="5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37654</xdr:rowOff>
    </xdr:from>
    <xdr:to>
      <xdr:col>45</xdr:col>
      <xdr:colOff>177800</xdr:colOff>
      <xdr:row>78</xdr:row>
      <xdr:rowOff>52854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0754"/>
          <a:ext cx="8890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52854</xdr:rowOff>
    </xdr:from>
    <xdr:to>
      <xdr:col>41</xdr:col>
      <xdr:colOff>50800</xdr:colOff>
      <xdr:row>78</xdr:row>
      <xdr:rowOff>84387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5954"/>
          <a:ext cx="8890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113640</xdr:rowOff>
    </xdr:from>
    <xdr:to>
      <xdr:col>55</xdr:col>
      <xdr:colOff>50800</xdr:colOff>
      <xdr:row>78</xdr:row>
      <xdr:rowOff>43790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136517</xdr:rowOff>
    </xdr:from>
    <xdr:ext cx="599010"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108093</xdr:rowOff>
    </xdr:from>
    <xdr:to>
      <xdr:col>50</xdr:col>
      <xdr:colOff>165100</xdr:colOff>
      <xdr:row>78</xdr:row>
      <xdr:rowOff>38243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54770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08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158304</xdr:rowOff>
    </xdr:from>
    <xdr:to>
      <xdr:col>46</xdr:col>
      <xdr:colOff>38100</xdr:colOff>
      <xdr:row>78</xdr:row>
      <xdr:rowOff>88454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104981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313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xdr:rowOff>
    </xdr:from>
    <xdr:to>
      <xdr:col>41</xdr:col>
      <xdr:colOff>101600</xdr:colOff>
      <xdr:row>78</xdr:row>
      <xdr:rowOff>103654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120181</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315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33587</xdr:rowOff>
    </xdr:from>
    <xdr:to>
      <xdr:col>36</xdr:col>
      <xdr:colOff>165100</xdr:colOff>
      <xdr:row>78</xdr:row>
      <xdr:rowOff>135187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151714</xdr:rowOff>
    </xdr:from>
    <xdr:ext cx="59901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672795" y="1318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89545</xdr:rowOff>
    </xdr:from>
    <xdr:to>
      <xdr:col>55</xdr:col>
      <xdr:colOff>0</xdr:colOff>
      <xdr:row>97</xdr:row>
      <xdr:rowOff>101767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20195"/>
          <a:ext cx="8382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101767</xdr:rowOff>
    </xdr:from>
    <xdr:to>
      <xdr:col>50</xdr:col>
      <xdr:colOff>114300</xdr:colOff>
      <xdr:row>97</xdr:row>
      <xdr:rowOff>130556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32417"/>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130556</xdr:rowOff>
    </xdr:from>
    <xdr:to>
      <xdr:col>45</xdr:col>
      <xdr:colOff>177800</xdr:colOff>
      <xdr:row>97</xdr:row>
      <xdr:rowOff>139252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61206"/>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139252</xdr:rowOff>
    </xdr:from>
    <xdr:to>
      <xdr:col>41</xdr:col>
      <xdr:colOff>50800</xdr:colOff>
      <xdr:row>98</xdr:row>
      <xdr:rowOff>20396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69902"/>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38745</xdr:rowOff>
    </xdr:from>
    <xdr:to>
      <xdr:col>55</xdr:col>
      <xdr:colOff>50800</xdr:colOff>
      <xdr:row>97</xdr:row>
      <xdr:rowOff>140345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61622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50967</xdr:rowOff>
    </xdr:from>
    <xdr:to>
      <xdr:col>50</xdr:col>
      <xdr:colOff>165100</xdr:colOff>
      <xdr:row>97</xdr:row>
      <xdr:rowOff>152567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143694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7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79756</xdr:rowOff>
    </xdr:from>
    <xdr:to>
      <xdr:col>46</xdr:col>
      <xdr:colOff>38100</xdr:colOff>
      <xdr:row>98</xdr:row>
      <xdr:rowOff>9906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88452</xdr:rowOff>
    </xdr:from>
    <xdr:to>
      <xdr:col>41</xdr:col>
      <xdr:colOff>101600</xdr:colOff>
      <xdr:row>98</xdr:row>
      <xdr:rowOff>18602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9729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1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141046</xdr:rowOff>
    </xdr:from>
    <xdr:to>
      <xdr:col>36</xdr:col>
      <xdr:colOff>165100</xdr:colOff>
      <xdr:row>98</xdr:row>
      <xdr:rowOff>71196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62323</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6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28075</xdr:rowOff>
    </xdr:from>
    <xdr:to>
      <xdr:col>85</xdr:col>
      <xdr:colOff>127000</xdr:colOff>
      <xdr:row>36</xdr:row>
      <xdr:rowOff>88974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00275"/>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102636</xdr:rowOff>
    </xdr:from>
    <xdr:to>
      <xdr:col>81</xdr:col>
      <xdr:colOff>50800</xdr:colOff>
      <xdr:row>36</xdr:row>
      <xdr:rowOff>28075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03386"/>
          <a:ext cx="8890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102636</xdr:rowOff>
    </xdr:from>
    <xdr:to>
      <xdr:col>76</xdr:col>
      <xdr:colOff>114300</xdr:colOff>
      <xdr:row>36</xdr:row>
      <xdr:rowOff>169730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03386"/>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152052</xdr:rowOff>
    </xdr:from>
    <xdr:to>
      <xdr:col>71</xdr:col>
      <xdr:colOff>177800</xdr:colOff>
      <xdr:row>36</xdr:row>
      <xdr:rowOff>169730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24252"/>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38174</xdr:rowOff>
    </xdr:from>
    <xdr:to>
      <xdr:col>85</xdr:col>
      <xdr:colOff>177800</xdr:colOff>
      <xdr:row>36</xdr:row>
      <xdr:rowOff>139774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61051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148725</xdr:rowOff>
    </xdr:from>
    <xdr:to>
      <xdr:col>81</xdr:col>
      <xdr:colOff>101600</xdr:colOff>
      <xdr:row>36</xdr:row>
      <xdr:rowOff>78875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95402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51836</xdr:rowOff>
    </xdr:from>
    <xdr:to>
      <xdr:col>76</xdr:col>
      <xdr:colOff>165100</xdr:colOff>
      <xdr:row>35</xdr:row>
      <xdr:rowOff>153436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169963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2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118930</xdr:rowOff>
    </xdr:from>
    <xdr:to>
      <xdr:col>72</xdr:col>
      <xdr:colOff>38100</xdr:colOff>
      <xdr:row>37</xdr:row>
      <xdr:rowOff>49080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101252</xdr:rowOff>
    </xdr:from>
    <xdr:to>
      <xdr:col>67</xdr:col>
      <xdr:colOff>101600</xdr:colOff>
      <xdr:row>37</xdr:row>
      <xdr:rowOff>31402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22529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3485</xdr:rowOff>
    </xdr:from>
    <xdr:to>
      <xdr:col>85</xdr:col>
      <xdr:colOff>127000</xdr:colOff>
      <xdr:row>58</xdr:row>
      <xdr:rowOff>10806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47585"/>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5835</xdr:rowOff>
    </xdr:from>
    <xdr:to>
      <xdr:col>81</xdr:col>
      <xdr:colOff>50800</xdr:colOff>
      <xdr:row>58</xdr:row>
      <xdr:rowOff>10806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49935"/>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163562</xdr:rowOff>
    </xdr:from>
    <xdr:to>
      <xdr:col>76</xdr:col>
      <xdr:colOff>114300</xdr:colOff>
      <xdr:row>58</xdr:row>
      <xdr:rowOff>5835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36212"/>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143808</xdr:rowOff>
    </xdr:from>
    <xdr:to>
      <xdr:col>71</xdr:col>
      <xdr:colOff>177800</xdr:colOff>
      <xdr:row>57</xdr:row>
      <xdr:rowOff>163562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16458"/>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124135</xdr:rowOff>
    </xdr:from>
    <xdr:to>
      <xdr:col>85</xdr:col>
      <xdr:colOff>177800</xdr:colOff>
      <xdr:row>58</xdr:row>
      <xdr:rowOff>54285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131456</xdr:rowOff>
    </xdr:from>
    <xdr:to>
      <xdr:col>81</xdr:col>
      <xdr:colOff>101600</xdr:colOff>
      <xdr:row>58</xdr:row>
      <xdr:rowOff>61606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52733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9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126485</xdr:rowOff>
    </xdr:from>
    <xdr:to>
      <xdr:col>76</xdr:col>
      <xdr:colOff>165100</xdr:colOff>
      <xdr:row>58</xdr:row>
      <xdr:rowOff>56635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47762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99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112762</xdr:rowOff>
    </xdr:from>
    <xdr:to>
      <xdr:col>72</xdr:col>
      <xdr:colOff>38100</xdr:colOff>
      <xdr:row>58</xdr:row>
      <xdr:rowOff>42912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59439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93008</xdr:rowOff>
    </xdr:from>
    <xdr:to>
      <xdr:col>67</xdr:col>
      <xdr:colOff>101600</xdr:colOff>
      <xdr:row>58</xdr:row>
      <xdr:rowOff>23158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39685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4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93571</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3812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42771</xdr:rowOff>
    </xdr:from>
    <xdr:to>
      <xdr:col>67</xdr:col>
      <xdr:colOff>101600</xdr:colOff>
      <xdr:row>79</xdr:row>
      <xdr:rowOff>144371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135498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149357</xdr:rowOff>
    </xdr:from>
    <xdr:to>
      <xdr:col>85</xdr:col>
      <xdr:colOff>127000</xdr:colOff>
      <xdr:row>94</xdr:row>
      <xdr:rowOff>162812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265657"/>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5738</xdr:rowOff>
    </xdr:from>
    <xdr:to>
      <xdr:col>81</xdr:col>
      <xdr:colOff>50800</xdr:colOff>
      <xdr:row>94</xdr:row>
      <xdr:rowOff>149357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22038"/>
          <a:ext cx="889000" cy="1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5738</xdr:rowOff>
    </xdr:from>
    <xdr:to>
      <xdr:col>76</xdr:col>
      <xdr:colOff>114300</xdr:colOff>
      <xdr:row>94</xdr:row>
      <xdr:rowOff>61937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22038"/>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61937</xdr:rowOff>
    </xdr:from>
    <xdr:to>
      <xdr:col>71</xdr:col>
      <xdr:colOff>177800</xdr:colOff>
      <xdr:row>95</xdr:row>
      <xdr:rowOff>104249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178237"/>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112012</xdr:rowOff>
    </xdr:from>
    <xdr:to>
      <xdr:col>85</xdr:col>
      <xdr:colOff>177800</xdr:colOff>
      <xdr:row>95</xdr:row>
      <xdr:rowOff>42162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134889</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98557</xdr:rowOff>
    </xdr:from>
    <xdr:to>
      <xdr:col>81</xdr:col>
      <xdr:colOff>101600</xdr:colOff>
      <xdr:row>95</xdr:row>
      <xdr:rowOff>28707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45234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99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126388</xdr:rowOff>
    </xdr:from>
    <xdr:to>
      <xdr:col>76</xdr:col>
      <xdr:colOff>165100</xdr:colOff>
      <xdr:row>94</xdr:row>
      <xdr:rowOff>56538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73065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8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11137</xdr:rowOff>
    </xdr:from>
    <xdr:to>
      <xdr:col>72</xdr:col>
      <xdr:colOff>38100</xdr:colOff>
      <xdr:row>94</xdr:row>
      <xdr:rowOff>112737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129264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90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53449</xdr:rowOff>
    </xdr:from>
    <xdr:to>
      <xdr:col>67</xdr:col>
      <xdr:colOff>101600</xdr:colOff>
      <xdr:row>95</xdr:row>
      <xdr:rowOff>155049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126</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11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全体で最も大きな割合を占める総務費の住民一人当たりの金額は</a:t>
          </a:r>
          <a:r>
            <a:rPr kumimoji="1" lang="en-US" altLang="ja-JP" sz="1300">
              <a:latin typeface="ＭＳ Ｐゴシック" panose="020B0600070205080204" pitchFamily="50" charset="-128"/>
              <a:ea typeface="ＭＳ Ｐゴシック" panose="020B0600070205080204" pitchFamily="50" charset="-128"/>
            </a:rPr>
            <a:t>535,617</a:t>
          </a:r>
          <a:r>
            <a:rPr kumimoji="1" lang="ja-JP" altLang="en-US" sz="1300">
              <a:latin typeface="ＭＳ Ｐゴシック" panose="020B0600070205080204" pitchFamily="50" charset="-128"/>
              <a:ea typeface="ＭＳ Ｐゴシック" panose="020B0600070205080204" pitchFamily="50" charset="-128"/>
            </a:rPr>
            <a:t>円で、前年度に対し</a:t>
          </a:r>
          <a:r>
            <a:rPr kumimoji="1" lang="en-US" altLang="ja-JP" sz="1300">
              <a:latin typeface="ＭＳ Ｐゴシック" panose="020B0600070205080204" pitchFamily="50" charset="-128"/>
              <a:ea typeface="ＭＳ Ｐゴシック" panose="020B0600070205080204" pitchFamily="50" charset="-128"/>
            </a:rPr>
            <a:t>27,617</a:t>
          </a:r>
          <a:r>
            <a:rPr kumimoji="1" lang="ja-JP" altLang="en-US" sz="1300">
              <a:latin typeface="ＭＳ Ｐゴシック" panose="020B0600070205080204" pitchFamily="50" charset="-128"/>
              <a:ea typeface="ＭＳ Ｐゴシック" panose="020B0600070205080204" pitchFamily="50" charset="-128"/>
            </a:rPr>
            <a:t>円の増額となっている。主な増額要因としては、地域おこし協力隊に係る事業費が前年度比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3,314</a:t>
          </a:r>
          <a:r>
            <a:rPr kumimoji="1" lang="ja-JP" altLang="en-US" sz="1300">
              <a:latin typeface="ＭＳ Ｐゴシック" panose="020B0600070205080204" pitchFamily="50" charset="-128"/>
              <a:ea typeface="ＭＳ Ｐゴシック" panose="020B0600070205080204" pitchFamily="50" charset="-128"/>
            </a:rPr>
            <a:t>万円増額の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5,980</a:t>
          </a:r>
          <a:r>
            <a:rPr kumimoji="1" lang="ja-JP" altLang="en-US" sz="1300">
              <a:latin typeface="ＭＳ Ｐゴシック" panose="020B0600070205080204" pitchFamily="50" charset="-128"/>
              <a:ea typeface="ＭＳ Ｐゴシック" panose="020B0600070205080204" pitchFamily="50" charset="-128"/>
            </a:rPr>
            <a:t>万円となったことである。次いで大きな割合を占めるものが公債費で、住民一人当たり</a:t>
          </a:r>
          <a:r>
            <a:rPr kumimoji="1" lang="en-US" altLang="ja-JP" sz="1300">
              <a:latin typeface="ＭＳ Ｐゴシック" panose="020B0600070205080204" pitchFamily="50" charset="-128"/>
              <a:ea typeface="ＭＳ Ｐゴシック" panose="020B0600070205080204" pitchFamily="50" charset="-128"/>
            </a:rPr>
            <a:t>289,890</a:t>
          </a:r>
          <a:r>
            <a:rPr kumimoji="1" lang="ja-JP" altLang="en-US" sz="1300">
              <a:latin typeface="ＭＳ Ｐゴシック" panose="020B0600070205080204" pitchFamily="50" charset="-128"/>
              <a:ea typeface="ＭＳ Ｐゴシック" panose="020B0600070205080204" pitchFamily="50" charset="-128"/>
            </a:rPr>
            <a:t>円となっている。定時償還分の総額が前年度から約</a:t>
          </a:r>
          <a:r>
            <a:rPr kumimoji="1" lang="en-US" altLang="ja-JP" sz="1300">
              <a:latin typeface="ＭＳ Ｐゴシック" panose="020B0600070205080204" pitchFamily="50" charset="-128"/>
              <a:ea typeface="ＭＳ Ｐゴシック" panose="020B0600070205080204" pitchFamily="50" charset="-128"/>
            </a:rPr>
            <a:t>6,701</a:t>
          </a:r>
          <a:r>
            <a:rPr kumimoji="1" lang="ja-JP" altLang="en-US" sz="1300">
              <a:latin typeface="ＭＳ Ｐゴシック" panose="020B0600070205080204" pitchFamily="50" charset="-128"/>
              <a:ea typeface="ＭＳ Ｐゴシック" panose="020B0600070205080204" pitchFamily="50" charset="-128"/>
            </a:rPr>
            <a:t>万円減少したものの、繰上償還額が約</a:t>
          </a:r>
          <a:r>
            <a:rPr kumimoji="1" lang="en-US" altLang="ja-JP" sz="1300">
              <a:latin typeface="ＭＳ Ｐゴシック" panose="020B0600070205080204" pitchFamily="50" charset="-128"/>
              <a:ea typeface="ＭＳ Ｐゴシック" panose="020B0600070205080204" pitchFamily="50" charset="-128"/>
            </a:rPr>
            <a:t>5,414</a:t>
          </a:r>
          <a:r>
            <a:rPr kumimoji="1" lang="ja-JP" altLang="en-US" sz="1300">
              <a:latin typeface="ＭＳ Ｐゴシック" panose="020B0600070205080204" pitchFamily="50" charset="-128"/>
              <a:ea typeface="ＭＳ Ｐゴシック" panose="020B0600070205080204" pitchFamily="50" charset="-128"/>
            </a:rPr>
            <a:t>万円増加したため、住民一人当たりの金額は</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円の減少に留まっている。元利償還金については定時償還のピークを脱しており、今後も数値の減少が見込まれる。</a:t>
          </a:r>
        </a:p>
        <a:p>
          <a:r>
            <a:rPr kumimoji="1" lang="ja-JP" altLang="en-US" sz="1300">
              <a:latin typeface="ＭＳ Ｐゴシック" panose="020B0600070205080204" pitchFamily="50" charset="-128"/>
              <a:ea typeface="ＭＳ Ｐゴシック" panose="020B0600070205080204" pitchFamily="50" charset="-128"/>
            </a:rPr>
            <a:t>　また、土木費については前年度比</a:t>
          </a:r>
          <a:r>
            <a:rPr kumimoji="1" lang="en-US" altLang="ja-JP" sz="1300">
              <a:latin typeface="ＭＳ Ｐゴシック" panose="020B0600070205080204" pitchFamily="50" charset="-128"/>
              <a:ea typeface="ＭＳ Ｐゴシック" panose="020B0600070205080204" pitchFamily="50" charset="-128"/>
            </a:rPr>
            <a:t>6,416</a:t>
          </a:r>
          <a:r>
            <a:rPr kumimoji="1" lang="ja-JP" altLang="en-US" sz="1300">
              <a:latin typeface="ＭＳ Ｐゴシック" panose="020B0600070205080204" pitchFamily="50" charset="-128"/>
              <a:ea typeface="ＭＳ Ｐゴシック" panose="020B0600070205080204" pitchFamily="50" charset="-128"/>
            </a:rPr>
            <a:t>円増額となる</a:t>
          </a:r>
          <a:r>
            <a:rPr kumimoji="1" lang="en-US" altLang="ja-JP" sz="1300">
              <a:latin typeface="ＭＳ Ｐゴシック" panose="020B0600070205080204" pitchFamily="50" charset="-128"/>
              <a:ea typeface="ＭＳ Ｐゴシック" panose="020B0600070205080204" pitchFamily="50" charset="-128"/>
            </a:rPr>
            <a:t>156,328</a:t>
          </a:r>
          <a:r>
            <a:rPr kumimoji="1" lang="ja-JP" altLang="en-US" sz="1300">
              <a:latin typeface="ＭＳ Ｐゴシック" panose="020B0600070205080204" pitchFamily="50" charset="-128"/>
              <a:ea typeface="ＭＳ Ｐゴシック" panose="020B0600070205080204" pitchFamily="50" charset="-128"/>
            </a:rPr>
            <a:t>円となっている。これは村道滝ノ沢平良線舗装工事、手倉橋メンテナンス工事等の事業量の増加によるものである。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令和２年度まで財政調整基金残高は地方債の償還に係る取り崩しにより減少していた。令和３年度以降は普通交付税の大幅な増額により基金残高も増加に転じ、これにより実質単年度収支も黒字収支となっている。地方債元利償還のピークは脱しているため、今後は事業量を的確に把握しながら健全な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一般会計及び特別会計はすべて黒字が続いている。</a:t>
          </a:r>
        </a:p>
        <a:p>
          <a:r>
            <a:rPr kumimoji="1" lang="ja-JP" altLang="en-US" sz="1400">
              <a:latin typeface="ＭＳ ゴシック" pitchFamily="49" charset="-128"/>
              <a:ea typeface="ＭＳ ゴシック" pitchFamily="49" charset="-128"/>
            </a:rPr>
            <a:t>　令和５年度の一般会計は、前年度と比較して実質収支が増加したことや標準財政規模の縮小により標準財政規模費の黒字比率は増加している。</a:t>
          </a:r>
        </a:p>
        <a:p>
          <a:r>
            <a:rPr kumimoji="1" lang="ja-JP" altLang="en-US" sz="1400">
              <a:latin typeface="ＭＳ ゴシック" pitchFamily="49" charset="-128"/>
              <a:ea typeface="ＭＳ ゴシック" pitchFamily="49" charset="-128"/>
            </a:rPr>
            <a:t>　簡易水道事業特別会計、下水道事業特別会計については公営企業会計移行のため基金を全額繰入したことや打切決算により一般会計からの繰入れを年度内に行ったため実質収支の黒字額が増加している。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簡易水道事業会計、下水道事業会計では一般会計からの繰入金に依存する額が増加傾向にあることから、利用料金見直しを前提とした収支改善に向けて取り組みを進める。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等額は減少しており今後もこの傾向は続くことが予想される。簡易水道事業特別会計における公債費は令和３年度にピークを越え、今後は減少していくことが見込まれている。これによる準元利償還金の減少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将来負担比率は、前年に続きに比率なしとなった。</a:t>
          </a:r>
        </a:p>
        <a:p>
          <a:r>
            <a:rPr kumimoji="1" lang="ja-JP" altLang="en-US" sz="1400">
              <a:latin typeface="ＭＳ ゴシック" pitchFamily="49" charset="-128"/>
              <a:ea typeface="ＭＳ ゴシック" pitchFamily="49" charset="-128"/>
            </a:rPr>
            <a:t>　地方債の現在高は、繰上償還と地方債新規発行額の抑制により前年度から減少している。</a:t>
          </a:r>
        </a:p>
        <a:p>
          <a:r>
            <a:rPr kumimoji="1" lang="ja-JP" altLang="en-US" sz="1400">
              <a:latin typeface="ＭＳ ゴシック" pitchFamily="49" charset="-128"/>
              <a:ea typeface="ＭＳ ゴシック" pitchFamily="49" charset="-128"/>
            </a:rPr>
            <a:t>　また充当可能財源等においても財政調整基金などの基金残高が増加したため、将来負担比率の分子が大幅に減少している。</a:t>
          </a:r>
        </a:p>
        <a:p>
          <a:r>
            <a:rPr kumimoji="1" lang="ja-JP" altLang="en-US" sz="1400">
              <a:latin typeface="ＭＳ ゴシック" pitchFamily="49" charset="-128"/>
              <a:ea typeface="ＭＳ ゴシック" pitchFamily="49" charset="-128"/>
            </a:rPr>
            <a:t>　今後は地方税、普通交付税の動向を注視しながら一定の基金残高の確保に努める。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増加に伴う財政調整基金積立金の増、定額を積み立てている公共施設等総合管理基金の増、ふるさと納税の増収によるさわやかなるせ仙人の郷基金の増、電源立地地域対策交付金事業基金の造成により基金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物価・人件費高騰や新たな財政需要に備え計画的に積み立てを行う。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ふるさと納税基金では、寄附者の要望に沿った事業を実施し計画的に一般会計繰入れを行う。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地域福祉基金・・・高齢者福祉推進事業の財源に充てるもの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さわやかなるせ仙人の郷基金・・・ふるさと納税を基金として積み立てるものであり、寄附者から指定を受けた事業へ充当するもの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公共施設等総合管理基金・・・公共施設の計画的な更新、除去事業に充当するもの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森林環境譲与税基金・・・村内の森林整備及びその促進に関する施策へ充当するもの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電源立地地域対策交付金事業基金・・・電源立地地域対策交付金に関する事業へ充当するもの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地域福祉基金は前年度と同水準で積み立てを行ったことにより増となっている。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さわやかなるせ仙人の郷基金は、毎年度指定されている事業に対して充当を行っているが、歳入のふるさと納税が伸びたことにより基金全体として増加している。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公共施設等総合管理基金は、前年度と同水準で積み立てを行ったことにより増となっている。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森林環境譲与税基金は、森林環境譲与税を全額積み立て、これを財源とした事業への充当を行った差分が残高として残ったため、基金として増加している。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電源立地地域対策交付金事業基金は電源立地地域対策交付金を財源として新たに基金の造成を行っている。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地域福祉基金は後年度の財政需要に備え、継続して一定額を積み立て、必要に応じ取崩しを行う。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さわやかなるせ仙人の郷基金は、今後も増加することが見込まれており、寄附者の要望に沿った事業を展開しながら適切な運用に努める。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公共施設等総合管理基金については、公共施設等に係る後年度の財政需要に備え計画的に積立てを行う。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森林環境譲与税基金については、今後も安定的な財源が確保されていることから、積極的に活用を図る。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電源立地地域対策交付金事業基金は、令和６年度から東成瀬小学校村単講師及び学校教育支援員人件費に充当し、５年以内に全額を充当する。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は、地方債の償還額増加、簡易水道事業特別会計内での事業費増加に伴う一般会計繰出金の増加に対応するため、財政調整基金繰入金の取り崩しが続き、残高が減少していた。しかし令和３年度以降は普通交付税の大幅な増加に伴い基金全体の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令和７年度までは普通交付税が現在の水準で交付されることが見込まれることから、後年度の財政需要に備え、標準財政規模の１割を下回らないよう管理していく。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今後の施設老朽化に対応した地方債の増額や財政指数改善に向けた地方債の繰上償還が見込まれることから、定額で基金の積立てを行っている。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また、地方債の繰上償還のため取崩したため、残高は減少している。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実質公債費比率やその他主要財政指標の状況を踏まえながら、適切な時期に減債基金を取り崩し、繰上償還を実施する。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4381416</v>
      </c>
      <c r="BO4" s="371"/>
      <c r="BP4" s="371"/>
      <c r="BQ4" s="371"/>
      <c r="BR4" s="371"/>
      <c r="BS4" s="371"/>
      <c r="BT4" s="371"/>
      <c r="BU4" s="372"/>
      <c r="BV4" s="370">
        <v>4400459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4293730</v>
      </c>
      <c r="BO5" s="408"/>
      <c r="BP5" s="408"/>
      <c r="BQ5" s="408"/>
      <c r="BR5" s="408"/>
      <c r="BS5" s="408"/>
      <c r="BT5" s="408"/>
      <c r="BU5" s="409"/>
      <c r="BV5" s="407">
        <v>4321744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88.1</v>
      </c>
      <c r="CU5" s="405"/>
      <c r="CV5" s="405"/>
      <c r="CW5" s="405"/>
      <c r="CX5" s="405"/>
      <c r="CY5" s="405"/>
      <c r="CZ5" s="405"/>
      <c r="DA5" s="406"/>
      <c r="DB5" s="404">
        <v>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87686</v>
      </c>
      <c r="BO6" s="408"/>
      <c r="BP6" s="408"/>
      <c r="BQ6" s="408"/>
      <c r="BR6" s="408"/>
      <c r="BS6" s="408"/>
      <c r="BT6" s="408"/>
      <c r="BU6" s="409"/>
      <c r="BV6" s="407">
        <v>78715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4810</v>
      </c>
      <c r="BO7" s="408"/>
      <c r="BP7" s="408"/>
      <c r="BQ7" s="408"/>
      <c r="BR7" s="408"/>
      <c r="BS7" s="408"/>
      <c r="BT7" s="408"/>
      <c r="BU7" s="409"/>
      <c r="BV7" s="407">
        <v>2930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2236243</v>
      </c>
      <c r="CU7" s="408"/>
      <c r="CV7" s="408"/>
      <c r="CW7" s="408"/>
      <c r="CX7" s="408"/>
      <c r="CY7" s="408"/>
      <c r="CZ7" s="408"/>
      <c r="DA7" s="409"/>
      <c r="DB7" s="407">
        <v>2258167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82876</v>
      </c>
      <c r="BO8" s="408"/>
      <c r="BP8" s="408"/>
      <c r="BQ8" s="408"/>
      <c r="BR8" s="408"/>
      <c r="BS8" s="408"/>
      <c r="BT8" s="408"/>
      <c r="BU8" s="409"/>
      <c r="BV8" s="407">
        <v>75785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2704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7091</v>
      </c>
      <c r="BO9" s="408"/>
      <c r="BP9" s="408"/>
      <c r="BQ9" s="408"/>
      <c r="BR9" s="408"/>
      <c r="BS9" s="408"/>
      <c r="BT9" s="408"/>
      <c r="BU9" s="409"/>
      <c r="BV9" s="407">
        <v>13509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v>
      </c>
      <c r="CU9" s="405"/>
      <c r="CV9" s="405"/>
      <c r="CW9" s="405"/>
      <c r="CX9" s="405"/>
      <c r="CY9" s="405"/>
      <c r="CZ9" s="405"/>
      <c r="DA9" s="406"/>
      <c r="DB9" s="404">
        <v>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2610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435999</v>
      </c>
      <c r="BO10" s="408"/>
      <c r="BP10" s="408"/>
      <c r="BQ10" s="408"/>
      <c r="BR10" s="408"/>
      <c r="BS10" s="408"/>
      <c r="BT10" s="408"/>
      <c r="BU10" s="409"/>
      <c r="BV10" s="407">
        <v>606000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113935</v>
      </c>
      <c r="BO11" s="408"/>
      <c r="BP11" s="408"/>
      <c r="BQ11" s="408"/>
      <c r="BR11" s="408"/>
      <c r="BS11" s="408"/>
      <c r="BT11" s="408"/>
      <c r="BU11" s="409"/>
      <c r="BV11" s="407">
        <v>59785</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264000</v>
      </c>
      <c r="BO12" s="408"/>
      <c r="BP12" s="408"/>
      <c r="BQ12" s="408"/>
      <c r="BR12" s="408"/>
      <c r="BS12" s="408"/>
      <c r="BT12" s="408"/>
      <c r="BU12" s="409"/>
      <c r="BV12" s="407">
        <v>314000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2250</v>
      </c>
      <c r="S13" s="492"/>
      <c r="T13" s="492"/>
      <c r="U13" s="492"/>
      <c r="V13" s="493"/>
      <c r="W13" s="423" t="s">
        <v>131</v>
      </c>
      <c r="X13" s="424"/>
      <c r="Y13" s="424"/>
      <c r="Z13" s="424"/>
      <c r="AA13" s="424"/>
      <c r="AB13" s="414"/>
      <c r="AC13" s="458">
        <v>148</v>
      </c>
      <c r="AD13" s="459"/>
      <c r="AE13" s="459"/>
      <c r="AF13" s="459"/>
      <c r="AG13" s="501"/>
      <c r="AH13" s="458">
        <v>197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293025</v>
      </c>
      <c r="BO13" s="408"/>
      <c r="BP13" s="408"/>
      <c r="BQ13" s="408"/>
      <c r="BR13" s="408"/>
      <c r="BS13" s="408"/>
      <c r="BT13" s="408"/>
      <c r="BU13" s="409"/>
      <c r="BV13" s="407">
        <v>365294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13.7</v>
      </c>
      <c r="CU13" s="405"/>
      <c r="CV13" s="405"/>
      <c r="CW13" s="405"/>
      <c r="CX13" s="405"/>
      <c r="CY13" s="405"/>
      <c r="CZ13" s="405"/>
      <c r="DA13" s="406"/>
      <c r="DB13" s="404">
        <v>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2392</v>
      </c>
      <c r="S14" s="492"/>
      <c r="T14" s="492"/>
      <c r="U14" s="492"/>
      <c r="V14" s="493"/>
      <c r="W14" s="397"/>
      <c r="X14" s="398"/>
      <c r="Y14" s="398"/>
      <c r="Z14" s="398"/>
      <c r="AA14" s="398"/>
      <c r="AB14" s="387"/>
      <c r="AC14" s="494">
        <v>9.5</v>
      </c>
      <c r="AD14" s="495"/>
      <c r="AE14" s="495"/>
      <c r="AF14" s="495"/>
      <c r="AG14" s="496"/>
      <c r="AH14" s="494">
        <v>14.9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2298</v>
      </c>
      <c r="S15" s="492"/>
      <c r="T15" s="492"/>
      <c r="U15" s="492"/>
      <c r="V15" s="493"/>
      <c r="W15" s="423" t="s">
        <v>137</v>
      </c>
      <c r="X15" s="424"/>
      <c r="Y15" s="424"/>
      <c r="Z15" s="424"/>
      <c r="AA15" s="424"/>
      <c r="AB15" s="414"/>
      <c r="AC15" s="458">
        <v>742</v>
      </c>
      <c r="AD15" s="459"/>
      <c r="AE15" s="459"/>
      <c r="AF15" s="459"/>
      <c r="AG15" s="501"/>
      <c r="AH15" s="458">
        <v>441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271575</v>
      </c>
      <c r="BO15" s="371"/>
      <c r="BP15" s="371"/>
      <c r="BQ15" s="371"/>
      <c r="BR15" s="371"/>
      <c r="BS15" s="371"/>
      <c r="BT15" s="371"/>
      <c r="BU15" s="372"/>
      <c r="BV15" s="370">
        <v>269138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47.6</v>
      </c>
      <c r="AD16" s="495"/>
      <c r="AE16" s="495"/>
      <c r="AF16" s="495"/>
      <c r="AG16" s="496"/>
      <c r="AH16" s="494">
        <v>33.5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2171733</v>
      </c>
      <c r="BO16" s="408"/>
      <c r="BP16" s="408"/>
      <c r="BQ16" s="408"/>
      <c r="BR16" s="408"/>
      <c r="BS16" s="408"/>
      <c r="BT16" s="408"/>
      <c r="BU16" s="409"/>
      <c r="BV16" s="407">
        <v>2182883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668</v>
      </c>
      <c r="AD17" s="459"/>
      <c r="AE17" s="459"/>
      <c r="AF17" s="459"/>
      <c r="AG17" s="501"/>
      <c r="AH17" s="458">
        <v>680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328408</v>
      </c>
      <c r="BO17" s="408"/>
      <c r="BP17" s="408"/>
      <c r="BQ17" s="408"/>
      <c r="BR17" s="408"/>
      <c r="BS17" s="408"/>
      <c r="BT17" s="408"/>
      <c r="BU17" s="409"/>
      <c r="BV17" s="407">
        <v>327398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203.69</v>
      </c>
      <c r="M18" s="531"/>
      <c r="N18" s="531"/>
      <c r="O18" s="531"/>
      <c r="P18" s="531"/>
      <c r="Q18" s="531"/>
      <c r="R18" s="532"/>
      <c r="S18" s="532"/>
      <c r="T18" s="532"/>
      <c r="U18" s="532"/>
      <c r="V18" s="533"/>
      <c r="W18" s="425"/>
      <c r="X18" s="426"/>
      <c r="Y18" s="426"/>
      <c r="Z18" s="426"/>
      <c r="AA18" s="426"/>
      <c r="AB18" s="417"/>
      <c r="AC18" s="534">
        <v>42.9</v>
      </c>
      <c r="AD18" s="535"/>
      <c r="AE18" s="535"/>
      <c r="AF18" s="535"/>
      <c r="AG18" s="536"/>
      <c r="AH18" s="534">
        <v>51.6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2011543</v>
      </c>
      <c r="BO18" s="408"/>
      <c r="BP18" s="408"/>
      <c r="BQ18" s="408"/>
      <c r="BR18" s="408"/>
      <c r="BS18" s="408"/>
      <c r="BT18" s="408"/>
      <c r="BU18" s="409"/>
      <c r="BV18" s="407">
        <v>2048424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3311380</v>
      </c>
      <c r="BO19" s="408"/>
      <c r="BP19" s="408"/>
      <c r="BQ19" s="408"/>
      <c r="BR19" s="408"/>
      <c r="BS19" s="408"/>
      <c r="BT19" s="408"/>
      <c r="BU19" s="409"/>
      <c r="BV19" s="407">
        <v>3365157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3352279</v>
      </c>
      <c r="BO22" s="371"/>
      <c r="BP22" s="371"/>
      <c r="BQ22" s="371"/>
      <c r="BR22" s="371"/>
      <c r="BS22" s="371"/>
      <c r="BT22" s="371"/>
      <c r="BU22" s="372"/>
      <c r="BV22" s="370">
        <v>3638279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3146975</v>
      </c>
      <c r="BO23" s="408"/>
      <c r="BP23" s="408"/>
      <c r="BQ23" s="408"/>
      <c r="BR23" s="408"/>
      <c r="BS23" s="408"/>
      <c r="BT23" s="408"/>
      <c r="BU23" s="409"/>
      <c r="BV23" s="407">
        <v>3260052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7300</v>
      </c>
      <c r="R24" s="459"/>
      <c r="S24" s="459"/>
      <c r="T24" s="459"/>
      <c r="U24" s="459"/>
      <c r="V24" s="501"/>
      <c r="W24" s="553"/>
      <c r="X24" s="554"/>
      <c r="Y24" s="555"/>
      <c r="Z24" s="457" t="s">
        <v>162</v>
      </c>
      <c r="AA24" s="437"/>
      <c r="AB24" s="437"/>
      <c r="AC24" s="437"/>
      <c r="AD24" s="437"/>
      <c r="AE24" s="437"/>
      <c r="AF24" s="437"/>
      <c r="AG24" s="438"/>
      <c r="AH24" s="458">
        <v>39</v>
      </c>
      <c r="AI24" s="459"/>
      <c r="AJ24" s="459"/>
      <c r="AK24" s="459"/>
      <c r="AL24" s="501"/>
      <c r="AM24" s="458">
        <v>115518</v>
      </c>
      <c r="AN24" s="459"/>
      <c r="AO24" s="459"/>
      <c r="AP24" s="459"/>
      <c r="AQ24" s="459"/>
      <c r="AR24" s="501"/>
      <c r="AS24" s="458">
        <v>2962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3186226</v>
      </c>
      <c r="BO24" s="408"/>
      <c r="BP24" s="408"/>
      <c r="BQ24" s="408"/>
      <c r="BR24" s="408"/>
      <c r="BS24" s="408"/>
      <c r="BT24" s="408"/>
      <c r="BU24" s="409"/>
      <c r="BV24" s="407">
        <v>3281106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515527</v>
      </c>
      <c r="BO25" s="371"/>
      <c r="BP25" s="371"/>
      <c r="BQ25" s="371"/>
      <c r="BR25" s="371"/>
      <c r="BS25" s="371"/>
      <c r="BT25" s="371"/>
      <c r="BU25" s="372"/>
      <c r="BV25" s="370">
        <v>279899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5130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14826</v>
      </c>
      <c r="AN26" s="459"/>
      <c r="AO26" s="459"/>
      <c r="AP26" s="459"/>
      <c r="AQ26" s="459"/>
      <c r="AR26" s="501"/>
      <c r="AS26" s="458">
        <v>2471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35026</v>
      </c>
      <c r="BO27" s="527"/>
      <c r="BP27" s="527"/>
      <c r="BQ27" s="527"/>
      <c r="BR27" s="527"/>
      <c r="BS27" s="527"/>
      <c r="BT27" s="527"/>
      <c r="BU27" s="528"/>
      <c r="BV27" s="526">
        <v>35024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1816000</v>
      </c>
      <c r="BO28" s="371"/>
      <c r="BP28" s="371"/>
      <c r="BQ28" s="371"/>
      <c r="BR28" s="371"/>
      <c r="BS28" s="371"/>
      <c r="BT28" s="371"/>
      <c r="BU28" s="372"/>
      <c r="BV28" s="370">
        <v>1644000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2110</v>
      </c>
      <c r="R29" s="459"/>
      <c r="S29" s="459"/>
      <c r="T29" s="459"/>
      <c r="U29" s="459"/>
      <c r="V29" s="501"/>
      <c r="W29" s="556"/>
      <c r="X29" s="557"/>
      <c r="Y29" s="558"/>
      <c r="Z29" s="457" t="s">
        <v>177</v>
      </c>
      <c r="AA29" s="437"/>
      <c r="AB29" s="437"/>
      <c r="AC29" s="437"/>
      <c r="AD29" s="437"/>
      <c r="AE29" s="437"/>
      <c r="AF29" s="437"/>
      <c r="AG29" s="438"/>
      <c r="AH29" s="458">
        <v>39</v>
      </c>
      <c r="AI29" s="459"/>
      <c r="AJ29" s="459"/>
      <c r="AK29" s="459"/>
      <c r="AL29" s="501"/>
      <c r="AM29" s="458">
        <v>115518</v>
      </c>
      <c r="AN29" s="459"/>
      <c r="AO29" s="459"/>
      <c r="AP29" s="459"/>
      <c r="AQ29" s="459"/>
      <c r="AR29" s="501"/>
      <c r="AS29" s="458">
        <v>2962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57000</v>
      </c>
      <c r="BO29" s="408"/>
      <c r="BP29" s="408"/>
      <c r="BQ29" s="408"/>
      <c r="BR29" s="408"/>
      <c r="BS29" s="408"/>
      <c r="BT29" s="408"/>
      <c r="BU29" s="409"/>
      <c r="BV29" s="407">
        <v>65876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207657</v>
      </c>
      <c r="BO30" s="527"/>
      <c r="BP30" s="527"/>
      <c r="BQ30" s="527"/>
      <c r="BR30" s="527"/>
      <c r="BS30" s="527"/>
      <c r="BT30" s="527"/>
      <c r="BU30" s="528"/>
      <c r="BV30" s="526">
        <v>167694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湯沢雄勝広域市町村圏組合（一般会計）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秋田栗駒リゾート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湯沢雄勝広域市町村圏組合（湯沢雄勝ふるさと市町村圏基金特別会計）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栗駒開発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秋田県市町村総合事務組合（一般会計）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栗駒ハイランド</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介護保険特別会計（保険事業勘定）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秋田県市町村総合事務組合（交通災害共済特別会計）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秋田県市町村会館管理組合（一般会計）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秋田県後期高齢者医療広域連合（一般会計）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秋田県後期高齢者医療広域連合（後期高齢医療特別会計）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秋田県町村電算システム共同事業組合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pT2EDJJwq0OuA7hyCru9Q36j8NLsNdvSOCUHIxFJIFNQlNCsnF49lfDgwaQLR7Xh9uPRlZWEFpJKnX/DtHeLg==" saltValue="JkvjVMgboWuWUDd1NLrA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238355</v>
      </c>
      <c r="S5" s="613"/>
      <c r="T5" s="613"/>
      <c r="U5" s="613"/>
      <c r="V5" s="613"/>
      <c r="W5" s="613"/>
      <c r="X5" s="613"/>
      <c r="Y5" s="614"/>
      <c r="Z5" s="615">
        <v>5.4</v>
      </c>
      <c r="AA5" s="615"/>
      <c r="AB5" s="615"/>
      <c r="AC5" s="615"/>
      <c r="AD5" s="616">
        <v>238355</v>
      </c>
      <c r="AE5" s="616"/>
      <c r="AF5" s="616"/>
      <c r="AG5" s="616"/>
      <c r="AH5" s="616"/>
      <c r="AI5" s="616"/>
      <c r="AJ5" s="616"/>
      <c r="AK5" s="616"/>
      <c r="AL5" s="617">
        <v>10.5</v>
      </c>
      <c r="AM5" s="618"/>
      <c r="AN5" s="618"/>
      <c r="AO5" s="619"/>
      <c r="AP5" s="609" t="s">
        <v>216</v>
      </c>
      <c r="AQ5" s="610"/>
      <c r="AR5" s="610"/>
      <c r="AS5" s="610"/>
      <c r="AT5" s="610"/>
      <c r="AU5" s="610"/>
      <c r="AV5" s="610"/>
      <c r="AW5" s="610"/>
      <c r="AX5" s="610"/>
      <c r="AY5" s="610"/>
      <c r="AZ5" s="610"/>
      <c r="BA5" s="610"/>
      <c r="BB5" s="610"/>
      <c r="BC5" s="610"/>
      <c r="BD5" s="610"/>
      <c r="BE5" s="610"/>
      <c r="BF5" s="611"/>
      <c r="BG5" s="623">
        <v>228357</v>
      </c>
      <c r="BH5" s="624"/>
      <c r="BI5" s="624"/>
      <c r="BJ5" s="624"/>
      <c r="BK5" s="624"/>
      <c r="BL5" s="624"/>
      <c r="BM5" s="624"/>
      <c r="BN5" s="625"/>
      <c r="BO5" s="626">
        <v>95.8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41675</v>
      </c>
      <c r="S6" s="624"/>
      <c r="T6" s="624"/>
      <c r="U6" s="624"/>
      <c r="V6" s="624"/>
      <c r="W6" s="624"/>
      <c r="X6" s="624"/>
      <c r="Y6" s="625"/>
      <c r="Z6" s="626">
        <v>1</v>
      </c>
      <c r="AA6" s="626"/>
      <c r="AB6" s="626"/>
      <c r="AC6" s="626"/>
      <c r="AD6" s="627">
        <v>41675</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228357</v>
      </c>
      <c r="BH6" s="624"/>
      <c r="BI6" s="624"/>
      <c r="BJ6" s="624"/>
      <c r="BK6" s="624"/>
      <c r="BL6" s="624"/>
      <c r="BM6" s="624"/>
      <c r="BN6" s="625"/>
      <c r="BO6" s="626">
        <v>95.8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56325</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56325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v>
      </c>
      <c r="S7" s="624"/>
      <c r="T7" s="624"/>
      <c r="U7" s="624"/>
      <c r="V7" s="624"/>
      <c r="W7" s="624"/>
      <c r="X7" s="624"/>
      <c r="Y7" s="625"/>
      <c r="Z7" s="626">
        <v>0</v>
      </c>
      <c r="AA7" s="626"/>
      <c r="AB7" s="626"/>
      <c r="AC7" s="626"/>
      <c r="AD7" s="627">
        <v>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96568</v>
      </c>
      <c r="BH7" s="624"/>
      <c r="BI7" s="624"/>
      <c r="BJ7" s="624"/>
      <c r="BK7" s="624"/>
      <c r="BL7" s="624"/>
      <c r="BM7" s="624"/>
      <c r="BN7" s="625"/>
      <c r="BO7" s="626">
        <v>40.5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1283338</v>
      </c>
      <c r="CS7" s="624"/>
      <c r="CT7" s="624"/>
      <c r="CU7" s="624"/>
      <c r="CV7" s="624"/>
      <c r="CW7" s="624"/>
      <c r="CX7" s="624"/>
      <c r="CY7" s="625"/>
      <c r="CZ7" s="626">
        <v>29.9</v>
      </c>
      <c r="DA7" s="626"/>
      <c r="DB7" s="626"/>
      <c r="DC7" s="626"/>
      <c r="DD7" s="632">
        <v>14651</v>
      </c>
      <c r="DE7" s="624"/>
      <c r="DF7" s="624"/>
      <c r="DG7" s="624"/>
      <c r="DH7" s="624"/>
      <c r="DI7" s="624"/>
      <c r="DJ7" s="624"/>
      <c r="DK7" s="624"/>
      <c r="DL7" s="624"/>
      <c r="DM7" s="624"/>
      <c r="DN7" s="624"/>
      <c r="DO7" s="624"/>
      <c r="DP7" s="625"/>
      <c r="DQ7" s="632">
        <v>1193018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468</v>
      </c>
      <c r="S8" s="624"/>
      <c r="T8" s="624"/>
      <c r="U8" s="624"/>
      <c r="V8" s="624"/>
      <c r="W8" s="624"/>
      <c r="X8" s="624"/>
      <c r="Y8" s="625"/>
      <c r="Z8" s="626">
        <v>0</v>
      </c>
      <c r="AA8" s="626"/>
      <c r="AB8" s="626"/>
      <c r="AC8" s="626"/>
      <c r="AD8" s="627">
        <v>468</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4149</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504704</v>
      </c>
      <c r="CS8" s="624"/>
      <c r="CT8" s="624"/>
      <c r="CU8" s="624"/>
      <c r="CV8" s="624"/>
      <c r="CW8" s="624"/>
      <c r="CX8" s="624"/>
      <c r="CY8" s="625"/>
      <c r="CZ8" s="626">
        <v>11.8</v>
      </c>
      <c r="DA8" s="626"/>
      <c r="DB8" s="626"/>
      <c r="DC8" s="626"/>
      <c r="DD8" s="632">
        <v>13069</v>
      </c>
      <c r="DE8" s="624"/>
      <c r="DF8" s="624"/>
      <c r="DG8" s="624"/>
      <c r="DH8" s="624"/>
      <c r="DI8" s="624"/>
      <c r="DJ8" s="624"/>
      <c r="DK8" s="624"/>
      <c r="DL8" s="624"/>
      <c r="DM8" s="624"/>
      <c r="DN8" s="624"/>
      <c r="DO8" s="624"/>
      <c r="DP8" s="625"/>
      <c r="DQ8" s="632">
        <v>311935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633</v>
      </c>
      <c r="S9" s="624"/>
      <c r="T9" s="624"/>
      <c r="U9" s="624"/>
      <c r="V9" s="624"/>
      <c r="W9" s="624"/>
      <c r="X9" s="624"/>
      <c r="Y9" s="625"/>
      <c r="Z9" s="626">
        <v>0</v>
      </c>
      <c r="AA9" s="626"/>
      <c r="AB9" s="626"/>
      <c r="AC9" s="626"/>
      <c r="AD9" s="627">
        <v>633</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69168</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322077</v>
      </c>
      <c r="CS9" s="624"/>
      <c r="CT9" s="624"/>
      <c r="CU9" s="624"/>
      <c r="CV9" s="624"/>
      <c r="CW9" s="624"/>
      <c r="CX9" s="624"/>
      <c r="CY9" s="625"/>
      <c r="CZ9" s="626">
        <v>7.5</v>
      </c>
      <c r="DA9" s="626"/>
      <c r="DB9" s="626"/>
      <c r="DC9" s="626"/>
      <c r="DD9" s="632">
        <v>1655</v>
      </c>
      <c r="DE9" s="624"/>
      <c r="DF9" s="624"/>
      <c r="DG9" s="624"/>
      <c r="DH9" s="624"/>
      <c r="DI9" s="624"/>
      <c r="DJ9" s="624"/>
      <c r="DK9" s="624"/>
      <c r="DL9" s="624"/>
      <c r="DM9" s="624"/>
      <c r="DN9" s="624"/>
      <c r="DO9" s="624"/>
      <c r="DP9" s="625"/>
      <c r="DQ9" s="632">
        <v>299487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10267</v>
      </c>
      <c r="BH10" s="624"/>
      <c r="BI10" s="624"/>
      <c r="BJ10" s="624"/>
      <c r="BK10" s="624"/>
      <c r="BL10" s="624"/>
      <c r="BM10" s="624"/>
      <c r="BN10" s="625"/>
      <c r="BO10" s="626">
        <v>4.3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5118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66995</v>
      </c>
      <c r="S11" s="624"/>
      <c r="T11" s="624"/>
      <c r="U11" s="624"/>
      <c r="V11" s="624"/>
      <c r="W11" s="624"/>
      <c r="X11" s="624"/>
      <c r="Y11" s="625"/>
      <c r="Z11" s="628">
        <v>1.5</v>
      </c>
      <c r="AA11" s="629"/>
      <c r="AB11" s="629"/>
      <c r="AC11" s="635"/>
      <c r="AD11" s="632">
        <v>66995</v>
      </c>
      <c r="AE11" s="624"/>
      <c r="AF11" s="624"/>
      <c r="AG11" s="624"/>
      <c r="AH11" s="624"/>
      <c r="AI11" s="624"/>
      <c r="AJ11" s="624"/>
      <c r="AK11" s="625"/>
      <c r="AL11" s="628">
        <v>2.9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12984</v>
      </c>
      <c r="BH11" s="624"/>
      <c r="BI11" s="624"/>
      <c r="BJ11" s="624"/>
      <c r="BK11" s="624"/>
      <c r="BL11" s="624"/>
      <c r="BM11" s="624"/>
      <c r="BN11" s="625"/>
      <c r="BO11" s="626">
        <v>5.4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217587</v>
      </c>
      <c r="CS11" s="624"/>
      <c r="CT11" s="624"/>
      <c r="CU11" s="624"/>
      <c r="CV11" s="624"/>
      <c r="CW11" s="624"/>
      <c r="CX11" s="624"/>
      <c r="CY11" s="625"/>
      <c r="CZ11" s="626">
        <v>5.0999999999999996</v>
      </c>
      <c r="DA11" s="626"/>
      <c r="DB11" s="626"/>
      <c r="DC11" s="626"/>
      <c r="DD11" s="632">
        <v>59818</v>
      </c>
      <c r="DE11" s="624"/>
      <c r="DF11" s="624"/>
      <c r="DG11" s="624"/>
      <c r="DH11" s="624"/>
      <c r="DI11" s="624"/>
      <c r="DJ11" s="624"/>
      <c r="DK11" s="624"/>
      <c r="DL11" s="624"/>
      <c r="DM11" s="624"/>
      <c r="DN11" s="624"/>
      <c r="DO11" s="624"/>
      <c r="DP11" s="625"/>
      <c r="DQ11" s="632">
        <v>105428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97060</v>
      </c>
      <c r="BH12" s="624"/>
      <c r="BI12" s="624"/>
      <c r="BJ12" s="624"/>
      <c r="BK12" s="624"/>
      <c r="BL12" s="624"/>
      <c r="BM12" s="624"/>
      <c r="BN12" s="625"/>
      <c r="BO12" s="626">
        <v>40.700000000000003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420547</v>
      </c>
      <c r="CS12" s="624"/>
      <c r="CT12" s="624"/>
      <c r="CU12" s="624"/>
      <c r="CV12" s="624"/>
      <c r="CW12" s="624"/>
      <c r="CX12" s="624"/>
      <c r="CY12" s="625"/>
      <c r="CZ12" s="626">
        <v>9.8000000000000007</v>
      </c>
      <c r="DA12" s="626"/>
      <c r="DB12" s="626"/>
      <c r="DC12" s="626"/>
      <c r="DD12" s="632">
        <v>231267</v>
      </c>
      <c r="DE12" s="624"/>
      <c r="DF12" s="624"/>
      <c r="DG12" s="624"/>
      <c r="DH12" s="624"/>
      <c r="DI12" s="624"/>
      <c r="DJ12" s="624"/>
      <c r="DK12" s="624"/>
      <c r="DL12" s="624"/>
      <c r="DM12" s="624"/>
      <c r="DN12" s="624"/>
      <c r="DO12" s="624"/>
      <c r="DP12" s="625"/>
      <c r="DQ12" s="632">
        <v>67547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90821</v>
      </c>
      <c r="BH13" s="624"/>
      <c r="BI13" s="624"/>
      <c r="BJ13" s="624"/>
      <c r="BK13" s="624"/>
      <c r="BL13" s="624"/>
      <c r="BM13" s="624"/>
      <c r="BN13" s="625"/>
      <c r="BO13" s="626">
        <v>38.1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374562</v>
      </c>
      <c r="CS13" s="624"/>
      <c r="CT13" s="624"/>
      <c r="CU13" s="624"/>
      <c r="CV13" s="624"/>
      <c r="CW13" s="624"/>
      <c r="CX13" s="624"/>
      <c r="CY13" s="625"/>
      <c r="CZ13" s="626">
        <v>8.6999999999999993</v>
      </c>
      <c r="DA13" s="626"/>
      <c r="DB13" s="626"/>
      <c r="DC13" s="626"/>
      <c r="DD13" s="632">
        <v>233456</v>
      </c>
      <c r="DE13" s="624"/>
      <c r="DF13" s="624"/>
      <c r="DG13" s="624"/>
      <c r="DH13" s="624"/>
      <c r="DI13" s="624"/>
      <c r="DJ13" s="624"/>
      <c r="DK13" s="624"/>
      <c r="DL13" s="624"/>
      <c r="DM13" s="624"/>
      <c r="DN13" s="624"/>
      <c r="DO13" s="624"/>
      <c r="DP13" s="625"/>
      <c r="DQ13" s="632">
        <v>145961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159</v>
      </c>
      <c r="S14" s="624"/>
      <c r="T14" s="624"/>
      <c r="U14" s="624"/>
      <c r="V14" s="624"/>
      <c r="W14" s="624"/>
      <c r="X14" s="624"/>
      <c r="Y14" s="625"/>
      <c r="Z14" s="626">
        <v>0</v>
      </c>
      <c r="AA14" s="626"/>
      <c r="AB14" s="626"/>
      <c r="AC14" s="626"/>
      <c r="AD14" s="627">
        <v>159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11179</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147731</v>
      </c>
      <c r="CS14" s="624"/>
      <c r="CT14" s="624"/>
      <c r="CU14" s="624"/>
      <c r="CV14" s="624"/>
      <c r="CW14" s="624"/>
      <c r="CX14" s="624"/>
      <c r="CY14" s="625"/>
      <c r="CZ14" s="626">
        <v>3.4</v>
      </c>
      <c r="DA14" s="626"/>
      <c r="DB14" s="626"/>
      <c r="DC14" s="626"/>
      <c r="DD14" s="632">
        <v>19271</v>
      </c>
      <c r="DE14" s="624"/>
      <c r="DF14" s="624"/>
      <c r="DG14" s="624"/>
      <c r="DH14" s="624"/>
      <c r="DI14" s="624"/>
      <c r="DJ14" s="624"/>
      <c r="DK14" s="624"/>
      <c r="DL14" s="624"/>
      <c r="DM14" s="624"/>
      <c r="DN14" s="624"/>
      <c r="DO14" s="624"/>
      <c r="DP14" s="625"/>
      <c r="DQ14" s="632">
        <v>125242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23550</v>
      </c>
      <c r="BH15" s="624"/>
      <c r="BI15" s="624"/>
      <c r="BJ15" s="624"/>
      <c r="BK15" s="624"/>
      <c r="BL15" s="624"/>
      <c r="BM15" s="624"/>
      <c r="BN15" s="625"/>
      <c r="BO15" s="626">
        <v>9.9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267164</v>
      </c>
      <c r="CS15" s="624"/>
      <c r="CT15" s="624"/>
      <c r="CU15" s="624"/>
      <c r="CV15" s="624"/>
      <c r="CW15" s="624"/>
      <c r="CX15" s="624"/>
      <c r="CY15" s="625"/>
      <c r="CZ15" s="626">
        <v>6.2</v>
      </c>
      <c r="DA15" s="626"/>
      <c r="DB15" s="626"/>
      <c r="DC15" s="626"/>
      <c r="DD15" s="632" t="s">
        <v>122</v>
      </c>
      <c r="DE15" s="624"/>
      <c r="DF15" s="624"/>
      <c r="DG15" s="624"/>
      <c r="DH15" s="624"/>
      <c r="DI15" s="624"/>
      <c r="DJ15" s="624"/>
      <c r="DK15" s="624"/>
      <c r="DL15" s="624"/>
      <c r="DM15" s="624"/>
      <c r="DN15" s="624"/>
      <c r="DO15" s="624"/>
      <c r="DP15" s="625"/>
      <c r="DQ15" s="632">
        <v>224156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2141</v>
      </c>
      <c r="S16" s="624"/>
      <c r="T16" s="624"/>
      <c r="U16" s="624"/>
      <c r="V16" s="624"/>
      <c r="W16" s="624"/>
      <c r="X16" s="624"/>
      <c r="Y16" s="625"/>
      <c r="Z16" s="626">
        <v>0</v>
      </c>
      <c r="AA16" s="626"/>
      <c r="AB16" s="626"/>
      <c r="AC16" s="626"/>
      <c r="AD16" s="627">
        <v>2141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4080</v>
      </c>
      <c r="S17" s="624"/>
      <c r="T17" s="624"/>
      <c r="U17" s="624"/>
      <c r="V17" s="624"/>
      <c r="W17" s="624"/>
      <c r="X17" s="624"/>
      <c r="Y17" s="625"/>
      <c r="Z17" s="626">
        <v>0.1</v>
      </c>
      <c r="AA17" s="626"/>
      <c r="AB17" s="626"/>
      <c r="AC17" s="626"/>
      <c r="AD17" s="627">
        <v>4080</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694577</v>
      </c>
      <c r="CS17" s="624"/>
      <c r="CT17" s="624"/>
      <c r="CU17" s="624"/>
      <c r="CV17" s="624"/>
      <c r="CW17" s="624"/>
      <c r="CX17" s="624"/>
      <c r="CY17" s="625"/>
      <c r="CZ17" s="626">
        <v>16.2</v>
      </c>
      <c r="DA17" s="626"/>
      <c r="DB17" s="626"/>
      <c r="DC17" s="626"/>
      <c r="DD17" s="632" t="s">
        <v>122</v>
      </c>
      <c r="DE17" s="624"/>
      <c r="DF17" s="624"/>
      <c r="DG17" s="624"/>
      <c r="DH17" s="624"/>
      <c r="DI17" s="624"/>
      <c r="DJ17" s="624"/>
      <c r="DK17" s="624"/>
      <c r="DL17" s="624"/>
      <c r="DM17" s="624"/>
      <c r="DN17" s="624"/>
      <c r="DO17" s="624"/>
      <c r="DP17" s="625"/>
      <c r="DQ17" s="632">
        <v>694577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896</v>
      </c>
      <c r="S18" s="624"/>
      <c r="T18" s="624"/>
      <c r="U18" s="624"/>
      <c r="V18" s="624"/>
      <c r="W18" s="624"/>
      <c r="X18" s="624"/>
      <c r="Y18" s="625"/>
      <c r="Z18" s="626">
        <v>0</v>
      </c>
      <c r="AA18" s="626"/>
      <c r="AB18" s="626"/>
      <c r="AC18" s="626"/>
      <c r="AD18" s="627">
        <v>896</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723</v>
      </c>
      <c r="S19" s="624"/>
      <c r="T19" s="624"/>
      <c r="U19" s="624"/>
      <c r="V19" s="624"/>
      <c r="W19" s="624"/>
      <c r="X19" s="624"/>
      <c r="Y19" s="625"/>
      <c r="Z19" s="626">
        <v>0</v>
      </c>
      <c r="AA19" s="626"/>
      <c r="AB19" s="626"/>
      <c r="AC19" s="626"/>
      <c r="AD19" s="627">
        <v>723</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9998</v>
      </c>
      <c r="BH19" s="624"/>
      <c r="BI19" s="624"/>
      <c r="BJ19" s="624"/>
      <c r="BK19" s="624"/>
      <c r="BL19" s="624"/>
      <c r="BM19" s="624"/>
      <c r="BN19" s="625"/>
      <c r="BO19" s="626">
        <v>4.2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173</v>
      </c>
      <c r="S20" s="624"/>
      <c r="T20" s="624"/>
      <c r="U20" s="624"/>
      <c r="V20" s="624"/>
      <c r="W20" s="624"/>
      <c r="X20" s="624"/>
      <c r="Y20" s="625"/>
      <c r="Z20" s="626">
        <v>0</v>
      </c>
      <c r="AA20" s="626"/>
      <c r="AB20" s="626"/>
      <c r="AC20" s="626"/>
      <c r="AD20" s="627">
        <v>173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9998</v>
      </c>
      <c r="BH20" s="624"/>
      <c r="BI20" s="624"/>
      <c r="BJ20" s="624"/>
      <c r="BK20" s="624"/>
      <c r="BL20" s="624"/>
      <c r="BM20" s="624"/>
      <c r="BN20" s="625"/>
      <c r="BO20" s="626">
        <v>4.2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4293730</v>
      </c>
      <c r="CS20" s="624"/>
      <c r="CT20" s="624"/>
      <c r="CU20" s="624"/>
      <c r="CV20" s="624"/>
      <c r="CW20" s="624"/>
      <c r="CX20" s="624"/>
      <c r="CY20" s="625"/>
      <c r="CZ20" s="626">
        <v>100</v>
      </c>
      <c r="DA20" s="626"/>
      <c r="DB20" s="626"/>
      <c r="DC20" s="626"/>
      <c r="DD20" s="632">
        <v>573187</v>
      </c>
      <c r="DE20" s="624"/>
      <c r="DF20" s="624"/>
      <c r="DG20" s="624"/>
      <c r="DH20" s="624"/>
      <c r="DI20" s="624"/>
      <c r="DJ20" s="624"/>
      <c r="DK20" s="624"/>
      <c r="DL20" s="624"/>
      <c r="DM20" s="624"/>
      <c r="DN20" s="624"/>
      <c r="DO20" s="624"/>
      <c r="DP20" s="625"/>
      <c r="DQ20" s="632">
        <v>3223694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2366634</v>
      </c>
      <c r="S21" s="624"/>
      <c r="T21" s="624"/>
      <c r="U21" s="624"/>
      <c r="V21" s="624"/>
      <c r="W21" s="624"/>
      <c r="X21" s="624"/>
      <c r="Y21" s="625"/>
      <c r="Z21" s="626">
        <v>54</v>
      </c>
      <c r="AA21" s="626"/>
      <c r="AB21" s="626"/>
      <c r="AC21" s="626"/>
      <c r="AD21" s="627">
        <v>1900124</v>
      </c>
      <c r="AE21" s="627"/>
      <c r="AF21" s="627"/>
      <c r="AG21" s="627"/>
      <c r="AH21" s="627"/>
      <c r="AI21" s="627"/>
      <c r="AJ21" s="627"/>
      <c r="AK21" s="627"/>
      <c r="AL21" s="628">
        <v>83.5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9998</v>
      </c>
      <c r="BH21" s="624"/>
      <c r="BI21" s="624"/>
      <c r="BJ21" s="624"/>
      <c r="BK21" s="624"/>
      <c r="BL21" s="624"/>
      <c r="BM21" s="624"/>
      <c r="BN21" s="625"/>
      <c r="BO21" s="626">
        <v>4.2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1900124</v>
      </c>
      <c r="S22" s="624"/>
      <c r="T22" s="624"/>
      <c r="U22" s="624"/>
      <c r="V22" s="624"/>
      <c r="W22" s="624"/>
      <c r="X22" s="624"/>
      <c r="Y22" s="625"/>
      <c r="Z22" s="626">
        <v>43.4</v>
      </c>
      <c r="AA22" s="626"/>
      <c r="AB22" s="626"/>
      <c r="AC22" s="626"/>
      <c r="AD22" s="627">
        <v>1900124</v>
      </c>
      <c r="AE22" s="627"/>
      <c r="AF22" s="627"/>
      <c r="AG22" s="627"/>
      <c r="AH22" s="627"/>
      <c r="AI22" s="627"/>
      <c r="AJ22" s="627"/>
      <c r="AK22" s="627"/>
      <c r="AL22" s="628">
        <v>83.5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466510</v>
      </c>
      <c r="S23" s="624"/>
      <c r="T23" s="624"/>
      <c r="U23" s="624"/>
      <c r="V23" s="624"/>
      <c r="W23" s="624"/>
      <c r="X23" s="624"/>
      <c r="Y23" s="625"/>
      <c r="Z23" s="626">
        <v>10.6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1357912</v>
      </c>
      <c r="CS24" s="613"/>
      <c r="CT24" s="613"/>
      <c r="CU24" s="613"/>
      <c r="CV24" s="613"/>
      <c r="CW24" s="613"/>
      <c r="CX24" s="613"/>
      <c r="CY24" s="614"/>
      <c r="CZ24" s="617">
        <v>31.6</v>
      </c>
      <c r="DA24" s="618"/>
      <c r="DB24" s="618"/>
      <c r="DC24" s="634"/>
      <c r="DD24" s="653">
        <v>1174168</v>
      </c>
      <c r="DE24" s="613"/>
      <c r="DF24" s="613"/>
      <c r="DG24" s="613"/>
      <c r="DH24" s="613"/>
      <c r="DI24" s="613"/>
      <c r="DJ24" s="613"/>
      <c r="DK24" s="614"/>
      <c r="DL24" s="653">
        <v>986418</v>
      </c>
      <c r="DM24" s="613"/>
      <c r="DN24" s="613"/>
      <c r="DO24" s="613"/>
      <c r="DP24" s="613"/>
      <c r="DQ24" s="613"/>
      <c r="DR24" s="613"/>
      <c r="DS24" s="613"/>
      <c r="DT24" s="613"/>
      <c r="DU24" s="613"/>
      <c r="DV24" s="614"/>
      <c r="DW24" s="617">
        <v>43.2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2722076</v>
      </c>
      <c r="S25" s="624"/>
      <c r="T25" s="624"/>
      <c r="U25" s="624"/>
      <c r="V25" s="624"/>
      <c r="W25" s="624"/>
      <c r="X25" s="624"/>
      <c r="Y25" s="625"/>
      <c r="Z25" s="626">
        <v>62.1</v>
      </c>
      <c r="AA25" s="626"/>
      <c r="AB25" s="626"/>
      <c r="AC25" s="626"/>
      <c r="AD25" s="627">
        <v>2255566</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411223</v>
      </c>
      <c r="CS25" s="656"/>
      <c r="CT25" s="656"/>
      <c r="CU25" s="656"/>
      <c r="CV25" s="656"/>
      <c r="CW25" s="656"/>
      <c r="CX25" s="656"/>
      <c r="CY25" s="657"/>
      <c r="CZ25" s="628">
        <v>9.6</v>
      </c>
      <c r="DA25" s="654"/>
      <c r="DB25" s="654"/>
      <c r="DC25" s="658"/>
      <c r="DD25" s="632">
        <v>378016</v>
      </c>
      <c r="DE25" s="656"/>
      <c r="DF25" s="656"/>
      <c r="DG25" s="656"/>
      <c r="DH25" s="656"/>
      <c r="DI25" s="656"/>
      <c r="DJ25" s="656"/>
      <c r="DK25" s="657"/>
      <c r="DL25" s="632">
        <v>345676</v>
      </c>
      <c r="DM25" s="656"/>
      <c r="DN25" s="656"/>
      <c r="DO25" s="656"/>
      <c r="DP25" s="656"/>
      <c r="DQ25" s="656"/>
      <c r="DR25" s="656"/>
      <c r="DS25" s="656"/>
      <c r="DT25" s="656"/>
      <c r="DU25" s="656"/>
      <c r="DV25" s="657"/>
      <c r="DW25" s="628">
        <v>15.1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215446</v>
      </c>
      <c r="CS26" s="624"/>
      <c r="CT26" s="624"/>
      <c r="CU26" s="624"/>
      <c r="CV26" s="624"/>
      <c r="CW26" s="624"/>
      <c r="CX26" s="624"/>
      <c r="CY26" s="625"/>
      <c r="CZ26" s="628">
        <v>5</v>
      </c>
      <c r="DA26" s="654"/>
      <c r="DB26" s="654"/>
      <c r="DC26" s="658"/>
      <c r="DD26" s="632">
        <v>184756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8150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238355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252112</v>
      </c>
      <c r="CS27" s="656"/>
      <c r="CT27" s="656"/>
      <c r="CU27" s="656"/>
      <c r="CV27" s="656"/>
      <c r="CW27" s="656"/>
      <c r="CX27" s="656"/>
      <c r="CY27" s="657"/>
      <c r="CZ27" s="628">
        <v>5.9</v>
      </c>
      <c r="DA27" s="654"/>
      <c r="DB27" s="654"/>
      <c r="DC27" s="658"/>
      <c r="DD27" s="632">
        <v>101575</v>
      </c>
      <c r="DE27" s="656"/>
      <c r="DF27" s="656"/>
      <c r="DG27" s="656"/>
      <c r="DH27" s="656"/>
      <c r="DI27" s="656"/>
      <c r="DJ27" s="656"/>
      <c r="DK27" s="657"/>
      <c r="DL27" s="632">
        <v>60100</v>
      </c>
      <c r="DM27" s="656"/>
      <c r="DN27" s="656"/>
      <c r="DO27" s="656"/>
      <c r="DP27" s="656"/>
      <c r="DQ27" s="656"/>
      <c r="DR27" s="656"/>
      <c r="DS27" s="656"/>
      <c r="DT27" s="656"/>
      <c r="DU27" s="656"/>
      <c r="DV27" s="657"/>
      <c r="DW27" s="628">
        <v>2.6</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20978</v>
      </c>
      <c r="S28" s="624"/>
      <c r="T28" s="624"/>
      <c r="U28" s="624"/>
      <c r="V28" s="624"/>
      <c r="W28" s="624"/>
      <c r="X28" s="624"/>
      <c r="Y28" s="625"/>
      <c r="Z28" s="626">
        <v>0.5</v>
      </c>
      <c r="AA28" s="626"/>
      <c r="AB28" s="626"/>
      <c r="AC28" s="626"/>
      <c r="AD28" s="627">
        <v>628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694577</v>
      </c>
      <c r="CS28" s="624"/>
      <c r="CT28" s="624"/>
      <c r="CU28" s="624"/>
      <c r="CV28" s="624"/>
      <c r="CW28" s="624"/>
      <c r="CX28" s="624"/>
      <c r="CY28" s="625"/>
      <c r="CZ28" s="628">
        <v>16.2</v>
      </c>
      <c r="DA28" s="654"/>
      <c r="DB28" s="654"/>
      <c r="DC28" s="658"/>
      <c r="DD28" s="632">
        <v>694577</v>
      </c>
      <c r="DE28" s="624"/>
      <c r="DF28" s="624"/>
      <c r="DG28" s="624"/>
      <c r="DH28" s="624"/>
      <c r="DI28" s="624"/>
      <c r="DJ28" s="624"/>
      <c r="DK28" s="625"/>
      <c r="DL28" s="632">
        <v>580642</v>
      </c>
      <c r="DM28" s="624"/>
      <c r="DN28" s="624"/>
      <c r="DO28" s="624"/>
      <c r="DP28" s="624"/>
      <c r="DQ28" s="624"/>
      <c r="DR28" s="624"/>
      <c r="DS28" s="624"/>
      <c r="DT28" s="624"/>
      <c r="DU28" s="624"/>
      <c r="DV28" s="625"/>
      <c r="DW28" s="628">
        <v>25.4</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1320</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694522</v>
      </c>
      <c r="CS29" s="656"/>
      <c r="CT29" s="656"/>
      <c r="CU29" s="656"/>
      <c r="CV29" s="656"/>
      <c r="CW29" s="656"/>
      <c r="CX29" s="656"/>
      <c r="CY29" s="657"/>
      <c r="CZ29" s="628">
        <v>16.2</v>
      </c>
      <c r="DA29" s="654"/>
      <c r="DB29" s="654"/>
      <c r="DC29" s="658"/>
      <c r="DD29" s="632">
        <v>694522</v>
      </c>
      <c r="DE29" s="656"/>
      <c r="DF29" s="656"/>
      <c r="DG29" s="656"/>
      <c r="DH29" s="656"/>
      <c r="DI29" s="656"/>
      <c r="DJ29" s="656"/>
      <c r="DK29" s="657"/>
      <c r="DL29" s="632">
        <v>580587</v>
      </c>
      <c r="DM29" s="656"/>
      <c r="DN29" s="656"/>
      <c r="DO29" s="656"/>
      <c r="DP29" s="656"/>
      <c r="DQ29" s="656"/>
      <c r="DR29" s="656"/>
      <c r="DS29" s="656"/>
      <c r="DT29" s="656"/>
      <c r="DU29" s="656"/>
      <c r="DV29" s="657"/>
      <c r="DW29" s="628">
        <v>25.4</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296468</v>
      </c>
      <c r="S30" s="624"/>
      <c r="T30" s="624"/>
      <c r="U30" s="624"/>
      <c r="V30" s="624"/>
      <c r="W30" s="624"/>
      <c r="X30" s="624"/>
      <c r="Y30" s="625"/>
      <c r="Z30" s="626">
        <v>6.8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687611</v>
      </c>
      <c r="CS30" s="624"/>
      <c r="CT30" s="624"/>
      <c r="CU30" s="624"/>
      <c r="CV30" s="624"/>
      <c r="CW30" s="624"/>
      <c r="CX30" s="624"/>
      <c r="CY30" s="625"/>
      <c r="CZ30" s="628">
        <v>16</v>
      </c>
      <c r="DA30" s="654"/>
      <c r="DB30" s="654"/>
      <c r="DC30" s="658"/>
      <c r="DD30" s="632">
        <v>687611</v>
      </c>
      <c r="DE30" s="624"/>
      <c r="DF30" s="624"/>
      <c r="DG30" s="624"/>
      <c r="DH30" s="624"/>
      <c r="DI30" s="624"/>
      <c r="DJ30" s="624"/>
      <c r="DK30" s="625"/>
      <c r="DL30" s="632">
        <v>573691</v>
      </c>
      <c r="DM30" s="624"/>
      <c r="DN30" s="624"/>
      <c r="DO30" s="624"/>
      <c r="DP30" s="624"/>
      <c r="DQ30" s="624"/>
      <c r="DR30" s="624"/>
      <c r="DS30" s="624"/>
      <c r="DT30" s="624"/>
      <c r="DU30" s="624"/>
      <c r="DV30" s="625"/>
      <c r="DW30" s="628">
        <v>25.1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98.4</v>
      </c>
      <c r="BN31" s="667"/>
      <c r="BO31" s="667"/>
      <c r="BP31" s="667"/>
      <c r="BQ31" s="668"/>
      <c r="BR31" s="679">
        <v>99.4</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6911</v>
      </c>
      <c r="CS31" s="656"/>
      <c r="CT31" s="656"/>
      <c r="CU31" s="656"/>
      <c r="CV31" s="656"/>
      <c r="CW31" s="656"/>
      <c r="CX31" s="656"/>
      <c r="CY31" s="657"/>
      <c r="CZ31" s="628">
        <v>0.2</v>
      </c>
      <c r="DA31" s="654"/>
      <c r="DB31" s="654"/>
      <c r="DC31" s="658"/>
      <c r="DD31" s="632">
        <v>6911</v>
      </c>
      <c r="DE31" s="656"/>
      <c r="DF31" s="656"/>
      <c r="DG31" s="656"/>
      <c r="DH31" s="656"/>
      <c r="DI31" s="656"/>
      <c r="DJ31" s="656"/>
      <c r="DK31" s="657"/>
      <c r="DL31" s="632">
        <v>6896</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202411</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98.5</v>
      </c>
      <c r="BN32" s="656"/>
      <c r="BO32" s="656"/>
      <c r="BP32" s="656"/>
      <c r="BQ32" s="678"/>
      <c r="BR32" s="680">
        <v>99.6</v>
      </c>
      <c r="BS32" s="656"/>
      <c r="BT32" s="656"/>
      <c r="BU32" s="656"/>
      <c r="BV32" s="656"/>
      <c r="BW32" s="656"/>
      <c r="BX32" s="629">
        <v>98.5</v>
      </c>
      <c r="BY32" s="656"/>
      <c r="BZ32" s="656"/>
      <c r="CA32" s="656"/>
      <c r="CB32" s="678"/>
      <c r="CD32" s="663"/>
      <c r="CE32" s="664"/>
      <c r="CF32" s="620" t="s">
        <v>304</v>
      </c>
      <c r="CG32" s="621"/>
      <c r="CH32" s="621"/>
      <c r="CI32" s="621"/>
      <c r="CJ32" s="621"/>
      <c r="CK32" s="621"/>
      <c r="CL32" s="621"/>
      <c r="CM32" s="621"/>
      <c r="CN32" s="621"/>
      <c r="CO32" s="621"/>
      <c r="CP32" s="621"/>
      <c r="CQ32" s="622"/>
      <c r="CR32" s="623">
        <v>55</v>
      </c>
      <c r="CS32" s="624"/>
      <c r="CT32" s="624"/>
      <c r="CU32" s="624"/>
      <c r="CV32" s="624"/>
      <c r="CW32" s="624"/>
      <c r="CX32" s="624"/>
      <c r="CY32" s="625"/>
      <c r="CZ32" s="628">
        <v>0</v>
      </c>
      <c r="DA32" s="654"/>
      <c r="DB32" s="654"/>
      <c r="DC32" s="658"/>
      <c r="DD32" s="632">
        <v>55</v>
      </c>
      <c r="DE32" s="624"/>
      <c r="DF32" s="624"/>
      <c r="DG32" s="624"/>
      <c r="DH32" s="624"/>
      <c r="DI32" s="624"/>
      <c r="DJ32" s="624"/>
      <c r="DK32" s="625"/>
      <c r="DL32" s="632">
        <v>55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114192</v>
      </c>
      <c r="S33" s="624"/>
      <c r="T33" s="624"/>
      <c r="U33" s="624"/>
      <c r="V33" s="624"/>
      <c r="W33" s="624"/>
      <c r="X33" s="624"/>
      <c r="Y33" s="625"/>
      <c r="Z33" s="626">
        <v>2.6</v>
      </c>
      <c r="AA33" s="626"/>
      <c r="AB33" s="626"/>
      <c r="AC33" s="626"/>
      <c r="AD33" s="627">
        <v>13914</v>
      </c>
      <c r="AE33" s="627"/>
      <c r="AF33" s="627"/>
      <c r="AG33" s="627"/>
      <c r="AH33" s="627"/>
      <c r="AI33" s="627"/>
      <c r="AJ33" s="627"/>
      <c r="AK33" s="627"/>
      <c r="AL33" s="628">
        <v>0.6</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97.4</v>
      </c>
      <c r="BN33" s="682"/>
      <c r="BO33" s="682"/>
      <c r="BP33" s="682"/>
      <c r="BQ33" s="684"/>
      <c r="BR33" s="681">
        <v>99</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2362631</v>
      </c>
      <c r="CS33" s="656"/>
      <c r="CT33" s="656"/>
      <c r="CU33" s="656"/>
      <c r="CV33" s="656"/>
      <c r="CW33" s="656"/>
      <c r="CX33" s="656"/>
      <c r="CY33" s="657"/>
      <c r="CZ33" s="628">
        <v>55</v>
      </c>
      <c r="DA33" s="654"/>
      <c r="DB33" s="654"/>
      <c r="DC33" s="658"/>
      <c r="DD33" s="632">
        <v>1974901</v>
      </c>
      <c r="DE33" s="656"/>
      <c r="DF33" s="656"/>
      <c r="DG33" s="656"/>
      <c r="DH33" s="656"/>
      <c r="DI33" s="656"/>
      <c r="DJ33" s="656"/>
      <c r="DK33" s="657"/>
      <c r="DL33" s="632">
        <v>1025125</v>
      </c>
      <c r="DM33" s="656"/>
      <c r="DN33" s="656"/>
      <c r="DO33" s="656"/>
      <c r="DP33" s="656"/>
      <c r="DQ33" s="656"/>
      <c r="DR33" s="656"/>
      <c r="DS33" s="656"/>
      <c r="DT33" s="656"/>
      <c r="DU33" s="656"/>
      <c r="DV33" s="657"/>
      <c r="DW33" s="628">
        <v>44.9</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31192</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691286</v>
      </c>
      <c r="CS34" s="624"/>
      <c r="CT34" s="624"/>
      <c r="CU34" s="624"/>
      <c r="CV34" s="624"/>
      <c r="CW34" s="624"/>
      <c r="CX34" s="624"/>
      <c r="CY34" s="625"/>
      <c r="CZ34" s="628">
        <v>16.100000000000001</v>
      </c>
      <c r="DA34" s="654"/>
      <c r="DB34" s="654"/>
      <c r="DC34" s="658"/>
      <c r="DD34" s="632">
        <v>647849</v>
      </c>
      <c r="DE34" s="624"/>
      <c r="DF34" s="624"/>
      <c r="DG34" s="624"/>
      <c r="DH34" s="624"/>
      <c r="DI34" s="624"/>
      <c r="DJ34" s="624"/>
      <c r="DK34" s="625"/>
      <c r="DL34" s="632">
        <v>390416</v>
      </c>
      <c r="DM34" s="624"/>
      <c r="DN34" s="624"/>
      <c r="DO34" s="624"/>
      <c r="DP34" s="624"/>
      <c r="DQ34" s="624"/>
      <c r="DR34" s="624"/>
      <c r="DS34" s="624"/>
      <c r="DT34" s="624"/>
      <c r="DU34" s="624"/>
      <c r="DV34" s="625"/>
      <c r="DW34" s="628">
        <v>17.100000000000001</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314926</v>
      </c>
      <c r="S35" s="624"/>
      <c r="T35" s="624"/>
      <c r="U35" s="624"/>
      <c r="V35" s="624"/>
      <c r="W35" s="624"/>
      <c r="X35" s="624"/>
      <c r="Y35" s="625"/>
      <c r="Z35" s="626">
        <v>7.2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172246</v>
      </c>
      <c r="CS35" s="656"/>
      <c r="CT35" s="656"/>
      <c r="CU35" s="656"/>
      <c r="CV35" s="656"/>
      <c r="CW35" s="656"/>
      <c r="CX35" s="656"/>
      <c r="CY35" s="657"/>
      <c r="CZ35" s="628">
        <v>4</v>
      </c>
      <c r="DA35" s="654"/>
      <c r="DB35" s="654"/>
      <c r="DC35" s="658"/>
      <c r="DD35" s="632">
        <v>137088</v>
      </c>
      <c r="DE35" s="656"/>
      <c r="DF35" s="656"/>
      <c r="DG35" s="656"/>
      <c r="DH35" s="656"/>
      <c r="DI35" s="656"/>
      <c r="DJ35" s="656"/>
      <c r="DK35" s="657"/>
      <c r="DL35" s="632">
        <v>137088</v>
      </c>
      <c r="DM35" s="656"/>
      <c r="DN35" s="656"/>
      <c r="DO35" s="656"/>
      <c r="DP35" s="656"/>
      <c r="DQ35" s="656"/>
      <c r="DR35" s="656"/>
      <c r="DS35" s="656"/>
      <c r="DT35" s="656"/>
      <c r="DU35" s="656"/>
      <c r="DV35" s="657"/>
      <c r="DW35" s="628">
        <v>6</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78715</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351077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681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484230</v>
      </c>
      <c r="CS36" s="624"/>
      <c r="CT36" s="624"/>
      <c r="CU36" s="624"/>
      <c r="CV36" s="624"/>
      <c r="CW36" s="624"/>
      <c r="CX36" s="624"/>
      <c r="CY36" s="625"/>
      <c r="CZ36" s="628">
        <v>11.3</v>
      </c>
      <c r="DA36" s="654"/>
      <c r="DB36" s="654"/>
      <c r="DC36" s="658"/>
      <c r="DD36" s="632">
        <v>385831</v>
      </c>
      <c r="DE36" s="624"/>
      <c r="DF36" s="624"/>
      <c r="DG36" s="624"/>
      <c r="DH36" s="624"/>
      <c r="DI36" s="624"/>
      <c r="DJ36" s="624"/>
      <c r="DK36" s="625"/>
      <c r="DL36" s="632">
        <v>269604</v>
      </c>
      <c r="DM36" s="624"/>
      <c r="DN36" s="624"/>
      <c r="DO36" s="624"/>
      <c r="DP36" s="624"/>
      <c r="DQ36" s="624"/>
      <c r="DR36" s="624"/>
      <c r="DS36" s="624"/>
      <c r="DT36" s="624"/>
      <c r="DU36" s="624"/>
      <c r="DV36" s="625"/>
      <c r="DW36" s="628">
        <v>11.8</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189377</v>
      </c>
      <c r="S37" s="624"/>
      <c r="T37" s="624"/>
      <c r="U37" s="624"/>
      <c r="V37" s="624"/>
      <c r="W37" s="624"/>
      <c r="X37" s="624"/>
      <c r="Y37" s="625"/>
      <c r="Z37" s="626">
        <v>4.3</v>
      </c>
      <c r="AA37" s="626"/>
      <c r="AB37" s="626"/>
      <c r="AC37" s="626"/>
      <c r="AD37" s="627">
        <v>5262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135500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11075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197386</v>
      </c>
      <c r="CS37" s="656"/>
      <c r="CT37" s="656"/>
      <c r="CU37" s="656"/>
      <c r="CV37" s="656"/>
      <c r="CW37" s="656"/>
      <c r="CX37" s="656"/>
      <c r="CY37" s="657"/>
      <c r="CZ37" s="628">
        <v>4.5999999999999996</v>
      </c>
      <c r="DA37" s="654"/>
      <c r="DB37" s="654"/>
      <c r="DC37" s="658"/>
      <c r="DD37" s="632">
        <v>193695</v>
      </c>
      <c r="DE37" s="656"/>
      <c r="DF37" s="656"/>
      <c r="DG37" s="656"/>
      <c r="DH37" s="656"/>
      <c r="DI37" s="656"/>
      <c r="DJ37" s="656"/>
      <c r="DK37" s="657"/>
      <c r="DL37" s="632">
        <v>183496</v>
      </c>
      <c r="DM37" s="656"/>
      <c r="DN37" s="656"/>
      <c r="DO37" s="656"/>
      <c r="DP37" s="656"/>
      <c r="DQ37" s="656"/>
      <c r="DR37" s="656"/>
      <c r="DS37" s="656"/>
      <c r="DT37" s="656"/>
      <c r="DU37" s="656"/>
      <c r="DV37" s="657"/>
      <c r="DW37" s="628">
        <v>8</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401611</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47056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298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351077</v>
      </c>
      <c r="CS38" s="624"/>
      <c r="CT38" s="624"/>
      <c r="CU38" s="624"/>
      <c r="CV38" s="624"/>
      <c r="CW38" s="624"/>
      <c r="CX38" s="624"/>
      <c r="CY38" s="625"/>
      <c r="CZ38" s="628">
        <v>8.1999999999999993</v>
      </c>
      <c r="DA38" s="654"/>
      <c r="DB38" s="654"/>
      <c r="DC38" s="658"/>
      <c r="DD38" s="632">
        <v>327222</v>
      </c>
      <c r="DE38" s="624"/>
      <c r="DF38" s="624"/>
      <c r="DG38" s="624"/>
      <c r="DH38" s="624"/>
      <c r="DI38" s="624"/>
      <c r="DJ38" s="624"/>
      <c r="DK38" s="625"/>
      <c r="DL38" s="632">
        <v>228017</v>
      </c>
      <c r="DM38" s="624"/>
      <c r="DN38" s="624"/>
      <c r="DO38" s="624"/>
      <c r="DP38" s="624"/>
      <c r="DQ38" s="624"/>
      <c r="DR38" s="624"/>
      <c r="DS38" s="624"/>
      <c r="DT38" s="624"/>
      <c r="DU38" s="624"/>
      <c r="DV38" s="625"/>
      <c r="DW38" s="628">
        <v>10</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452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518012</v>
      </c>
      <c r="CS39" s="656"/>
      <c r="CT39" s="656"/>
      <c r="CU39" s="656"/>
      <c r="CV39" s="656"/>
      <c r="CW39" s="656"/>
      <c r="CX39" s="656"/>
      <c r="CY39" s="657"/>
      <c r="CZ39" s="628">
        <v>12.1</v>
      </c>
      <c r="DA39" s="654"/>
      <c r="DB39" s="654"/>
      <c r="DC39" s="658"/>
      <c r="DD39" s="632">
        <v>476911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7711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145780</v>
      </c>
      <c r="CS40" s="624"/>
      <c r="CT40" s="624"/>
      <c r="CU40" s="624"/>
      <c r="CV40" s="624"/>
      <c r="CW40" s="624"/>
      <c r="CX40" s="624"/>
      <c r="CY40" s="625"/>
      <c r="CZ40" s="628">
        <v>3.4</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4381416</v>
      </c>
      <c r="S41" s="696"/>
      <c r="T41" s="696"/>
      <c r="U41" s="696"/>
      <c r="V41" s="696"/>
      <c r="W41" s="696"/>
      <c r="X41" s="696"/>
      <c r="Y41" s="700"/>
      <c r="Z41" s="701">
        <v>100</v>
      </c>
      <c r="AA41" s="701"/>
      <c r="AB41" s="701"/>
      <c r="AC41" s="701"/>
      <c r="AD41" s="702">
        <v>2275370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48563</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119958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573187</v>
      </c>
      <c r="CS42" s="656"/>
      <c r="CT42" s="656"/>
      <c r="CU42" s="656"/>
      <c r="CV42" s="656"/>
      <c r="CW42" s="656"/>
      <c r="CX42" s="656"/>
      <c r="CY42" s="657"/>
      <c r="CZ42" s="628">
        <v>13.3</v>
      </c>
      <c r="DA42" s="654"/>
      <c r="DB42" s="654"/>
      <c r="DC42" s="658"/>
      <c r="DD42" s="632">
        <v>74625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13826</v>
      </c>
      <c r="CS43" s="656"/>
      <c r="CT43" s="656"/>
      <c r="CU43" s="656"/>
      <c r="CV43" s="656"/>
      <c r="CW43" s="656"/>
      <c r="CX43" s="656"/>
      <c r="CY43" s="657"/>
      <c r="CZ43" s="628">
        <v>0.3</v>
      </c>
      <c r="DA43" s="654"/>
      <c r="DB43" s="654"/>
      <c r="DC43" s="658"/>
      <c r="DD43" s="632">
        <v>13826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573187</v>
      </c>
      <c r="CS44" s="624"/>
      <c r="CT44" s="624"/>
      <c r="CU44" s="624"/>
      <c r="CV44" s="624"/>
      <c r="CW44" s="624"/>
      <c r="CX44" s="624"/>
      <c r="CY44" s="625"/>
      <c r="CZ44" s="628">
        <v>13.3</v>
      </c>
      <c r="DA44" s="629"/>
      <c r="DB44" s="629"/>
      <c r="DC44" s="635"/>
      <c r="DD44" s="632">
        <v>74625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148496</v>
      </c>
      <c r="CS45" s="656"/>
      <c r="CT45" s="656"/>
      <c r="CU45" s="656"/>
      <c r="CV45" s="656"/>
      <c r="CW45" s="656"/>
      <c r="CX45" s="656"/>
      <c r="CY45" s="657"/>
      <c r="CZ45" s="628">
        <v>3.5</v>
      </c>
      <c r="DA45" s="654"/>
      <c r="DB45" s="654"/>
      <c r="DC45" s="658"/>
      <c r="DD45" s="632">
        <v>14631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416924</v>
      </c>
      <c r="CS46" s="624"/>
      <c r="CT46" s="624"/>
      <c r="CU46" s="624"/>
      <c r="CV46" s="624"/>
      <c r="CW46" s="624"/>
      <c r="CX46" s="624"/>
      <c r="CY46" s="625"/>
      <c r="CZ46" s="628">
        <v>9.6999999999999993</v>
      </c>
      <c r="DA46" s="629"/>
      <c r="DB46" s="629"/>
      <c r="DC46" s="635"/>
      <c r="DD46" s="632">
        <v>59927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4293730</v>
      </c>
      <c r="CS49" s="682"/>
      <c r="CT49" s="682"/>
      <c r="CU49" s="682"/>
      <c r="CV49" s="682"/>
      <c r="CW49" s="682"/>
      <c r="CX49" s="682"/>
      <c r="CY49" s="711"/>
      <c r="CZ49" s="703">
        <v>100</v>
      </c>
      <c r="DA49" s="712"/>
      <c r="DB49" s="712"/>
      <c r="DC49" s="713"/>
      <c r="DD49" s="714">
        <v>3223694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AtKynJvYAlOwNq2BWhAcGjk9M8gyS4/DHu6yNbJTYGZ7F16Hgie+FhmsSqQY9fGH57kFkGGkvuMXiT32quenw==" saltValue="g43lM9yUivpOn5WBNReU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4381</v>
      </c>
      <c r="R7" s="753"/>
      <c r="S7" s="753"/>
      <c r="T7" s="753"/>
      <c r="U7" s="753"/>
      <c r="V7" s="753">
        <v>4293</v>
      </c>
      <c r="W7" s="753"/>
      <c r="X7" s="753"/>
      <c r="Y7" s="753"/>
      <c r="Z7" s="753"/>
      <c r="AA7" s="753">
        <v>88</v>
      </c>
      <c r="AB7" s="753"/>
      <c r="AC7" s="753"/>
      <c r="AD7" s="753"/>
      <c r="AE7" s="754"/>
      <c r="AF7" s="755">
        <v>83</v>
      </c>
      <c r="AG7" s="756"/>
      <c r="AH7" s="756"/>
      <c r="AI7" s="756"/>
      <c r="AJ7" s="757"/>
      <c r="AK7" s="758">
        <v>315</v>
      </c>
      <c r="AL7" s="759"/>
      <c r="AM7" s="759"/>
      <c r="AN7" s="759"/>
      <c r="AO7" s="759"/>
      <c r="AP7" s="759">
        <v>3352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558</v>
      </c>
      <c r="BS7" s="746" t="s">
        <v>555</v>
      </c>
      <c r="BT7" s="747"/>
      <c r="BU7" s="747"/>
      <c r="BV7" s="747"/>
      <c r="BW7" s="747"/>
      <c r="BX7" s="747"/>
      <c r="BY7" s="747"/>
      <c r="BZ7" s="747"/>
      <c r="CA7" s="747"/>
      <c r="CB7" s="747"/>
      <c r="CC7" s="747"/>
      <c r="CD7" s="747"/>
      <c r="CE7" s="747"/>
      <c r="CF7" s="747"/>
      <c r="CG7" s="762"/>
      <c r="CH7" s="743">
        <v>-9</v>
      </c>
      <c r="CI7" s="744"/>
      <c r="CJ7" s="744"/>
      <c r="CK7" s="744"/>
      <c r="CL7" s="745"/>
      <c r="CM7" s="743">
        <v>-77</v>
      </c>
      <c r="CN7" s="744"/>
      <c r="CO7" s="744"/>
      <c r="CP7" s="744"/>
      <c r="CQ7" s="745"/>
      <c r="CR7" s="743">
        <v>28</v>
      </c>
      <c r="CS7" s="744"/>
      <c r="CT7" s="744"/>
      <c r="CU7" s="744"/>
      <c r="CV7" s="745"/>
      <c r="CW7" s="743">
        <v>4</v>
      </c>
      <c r="CX7" s="744"/>
      <c r="CY7" s="744"/>
      <c r="CZ7" s="744"/>
      <c r="DA7" s="745"/>
      <c r="DB7" s="743" t="s">
        <v>559</v>
      </c>
      <c r="DC7" s="744"/>
      <c r="DD7" s="744"/>
      <c r="DE7" s="744"/>
      <c r="DF7" s="745"/>
      <c r="DG7" s="743" t="s">
        <v>559</v>
      </c>
      <c r="DH7" s="744"/>
      <c r="DI7" s="744"/>
      <c r="DJ7" s="744"/>
      <c r="DK7" s="745"/>
      <c r="DL7" s="743" t="s">
        <v>559</v>
      </c>
      <c r="DM7" s="744"/>
      <c r="DN7" s="744"/>
      <c r="DO7" s="744"/>
      <c r="DP7" s="745"/>
      <c r="DQ7" s="743">
        <v>90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-1</v>
      </c>
      <c r="CI8" s="777"/>
      <c r="CJ8" s="777"/>
      <c r="CK8" s="777"/>
      <c r="CL8" s="778"/>
      <c r="CM8" s="776">
        <v>10</v>
      </c>
      <c r="CN8" s="777"/>
      <c r="CO8" s="777"/>
      <c r="CP8" s="777"/>
      <c r="CQ8" s="778"/>
      <c r="CR8" s="776">
        <v>3</v>
      </c>
      <c r="CS8" s="777"/>
      <c r="CT8" s="777"/>
      <c r="CU8" s="777"/>
      <c r="CV8" s="778"/>
      <c r="CW8" s="776" t="s">
        <v>559</v>
      </c>
      <c r="CX8" s="777"/>
      <c r="CY8" s="777"/>
      <c r="CZ8" s="777"/>
      <c r="DA8" s="778"/>
      <c r="DB8" s="776" t="s">
        <v>559</v>
      </c>
      <c r="DC8" s="777"/>
      <c r="DD8" s="777"/>
      <c r="DE8" s="777"/>
      <c r="DF8" s="778"/>
      <c r="DG8" s="776" t="s">
        <v>559</v>
      </c>
      <c r="DH8" s="777"/>
      <c r="DI8" s="777"/>
      <c r="DJ8" s="777"/>
      <c r="DK8" s="778"/>
      <c r="DL8" s="776" t="s">
        <v>559</v>
      </c>
      <c r="DM8" s="777"/>
      <c r="DN8" s="777"/>
      <c r="DO8" s="777"/>
      <c r="DP8" s="778"/>
      <c r="DQ8" s="776" t="s">
        <v>559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t="s">
        <v>559</v>
      </c>
      <c r="CI9" s="777"/>
      <c r="CJ9" s="777"/>
      <c r="CK9" s="777"/>
      <c r="CL9" s="778"/>
      <c r="CM9" s="776">
        <v>3</v>
      </c>
      <c r="CN9" s="777"/>
      <c r="CO9" s="777"/>
      <c r="CP9" s="777"/>
      <c r="CQ9" s="778"/>
      <c r="CR9" s="776">
        <v>1</v>
      </c>
      <c r="CS9" s="777"/>
      <c r="CT9" s="777"/>
      <c r="CU9" s="777"/>
      <c r="CV9" s="778"/>
      <c r="CW9" s="776" t="s">
        <v>559</v>
      </c>
      <c r="CX9" s="777"/>
      <c r="CY9" s="777"/>
      <c r="CZ9" s="777"/>
      <c r="DA9" s="778"/>
      <c r="DB9" s="776" t="s">
        <v>559</v>
      </c>
      <c r="DC9" s="777"/>
      <c r="DD9" s="777"/>
      <c r="DE9" s="777"/>
      <c r="DF9" s="778"/>
      <c r="DG9" s="776" t="s">
        <v>559</v>
      </c>
      <c r="DH9" s="777"/>
      <c r="DI9" s="777"/>
      <c r="DJ9" s="777"/>
      <c r="DK9" s="778"/>
      <c r="DL9" s="776" t="s">
        <v>559</v>
      </c>
      <c r="DM9" s="777"/>
      <c r="DN9" s="777"/>
      <c r="DO9" s="777"/>
      <c r="DP9" s="778"/>
      <c r="DQ9" s="776" t="s">
        <v>559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4381</v>
      </c>
      <c r="R23" s="793"/>
      <c r="S23" s="793"/>
      <c r="T23" s="793"/>
      <c r="U23" s="793"/>
      <c r="V23" s="793">
        <v>4293</v>
      </c>
      <c r="W23" s="793"/>
      <c r="X23" s="793"/>
      <c r="Y23" s="793"/>
      <c r="Z23" s="793"/>
      <c r="AA23" s="793">
        <v>88</v>
      </c>
      <c r="AB23" s="793"/>
      <c r="AC23" s="793"/>
      <c r="AD23" s="793"/>
      <c r="AE23" s="794"/>
      <c r="AF23" s="795">
        <v>83</v>
      </c>
      <c r="AG23" s="793"/>
      <c r="AH23" s="793"/>
      <c r="AI23" s="793"/>
      <c r="AJ23" s="796"/>
      <c r="AK23" s="797"/>
      <c r="AL23" s="798"/>
      <c r="AM23" s="798"/>
      <c r="AN23" s="798"/>
      <c r="AO23" s="798"/>
      <c r="AP23" s="793">
        <v>3352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264</v>
      </c>
      <c r="R28" s="823"/>
      <c r="S28" s="823"/>
      <c r="T28" s="823"/>
      <c r="U28" s="823"/>
      <c r="V28" s="823">
        <v>263</v>
      </c>
      <c r="W28" s="823"/>
      <c r="X28" s="823"/>
      <c r="Y28" s="823"/>
      <c r="Z28" s="823"/>
      <c r="AA28" s="823">
        <v>1</v>
      </c>
      <c r="AB28" s="823"/>
      <c r="AC28" s="823"/>
      <c r="AD28" s="823"/>
      <c r="AE28" s="824"/>
      <c r="AF28" s="825">
        <v>1</v>
      </c>
      <c r="AG28" s="823"/>
      <c r="AH28" s="823"/>
      <c r="AI28" s="823"/>
      <c r="AJ28" s="826"/>
      <c r="AK28" s="827">
        <v>35</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91</v>
      </c>
      <c r="R29" s="784"/>
      <c r="S29" s="784"/>
      <c r="T29" s="784"/>
      <c r="U29" s="784"/>
      <c r="V29" s="784">
        <v>85</v>
      </c>
      <c r="W29" s="784"/>
      <c r="X29" s="784"/>
      <c r="Y29" s="784"/>
      <c r="Z29" s="784"/>
      <c r="AA29" s="784">
        <v>6</v>
      </c>
      <c r="AB29" s="784"/>
      <c r="AC29" s="784"/>
      <c r="AD29" s="784"/>
      <c r="AE29" s="785"/>
      <c r="AF29" s="786">
        <v>6</v>
      </c>
      <c r="AG29" s="787"/>
      <c r="AH29" s="787"/>
      <c r="AI29" s="787"/>
      <c r="AJ29" s="788"/>
      <c r="AK29" s="834">
        <v>30</v>
      </c>
      <c r="AL29" s="830"/>
      <c r="AM29" s="830"/>
      <c r="AN29" s="830"/>
      <c r="AO29" s="830"/>
      <c r="AP29" s="830">
        <v>21</v>
      </c>
      <c r="AQ29" s="830"/>
      <c r="AR29" s="830"/>
      <c r="AS29" s="830"/>
      <c r="AT29" s="830"/>
      <c r="AU29" s="830">
        <v>5</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34</v>
      </c>
      <c r="R30" s="784"/>
      <c r="S30" s="784"/>
      <c r="T30" s="784"/>
      <c r="U30" s="784"/>
      <c r="V30" s="784">
        <v>32</v>
      </c>
      <c r="W30" s="784"/>
      <c r="X30" s="784"/>
      <c r="Y30" s="784"/>
      <c r="Z30" s="784"/>
      <c r="AA30" s="784">
        <v>2</v>
      </c>
      <c r="AB30" s="784"/>
      <c r="AC30" s="784"/>
      <c r="AD30" s="784"/>
      <c r="AE30" s="785"/>
      <c r="AF30" s="786">
        <v>2</v>
      </c>
      <c r="AG30" s="787"/>
      <c r="AH30" s="787"/>
      <c r="AI30" s="787"/>
      <c r="AJ30" s="788"/>
      <c r="AK30" s="834">
        <v>11</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401</v>
      </c>
      <c r="R31" s="784"/>
      <c r="S31" s="784"/>
      <c r="T31" s="784"/>
      <c r="U31" s="784"/>
      <c r="V31" s="784">
        <v>399</v>
      </c>
      <c r="W31" s="784"/>
      <c r="X31" s="784"/>
      <c r="Y31" s="784"/>
      <c r="Z31" s="784"/>
      <c r="AA31" s="784">
        <v>2</v>
      </c>
      <c r="AB31" s="784"/>
      <c r="AC31" s="784"/>
      <c r="AD31" s="784"/>
      <c r="AE31" s="785"/>
      <c r="AF31" s="786">
        <v>2</v>
      </c>
      <c r="AG31" s="787"/>
      <c r="AH31" s="787"/>
      <c r="AI31" s="787"/>
      <c r="AJ31" s="788"/>
      <c r="AK31" s="834">
        <v>69</v>
      </c>
      <c r="AL31" s="830"/>
      <c r="AM31" s="830"/>
      <c r="AN31" s="830"/>
      <c r="AO31" s="830"/>
      <c r="AP31" s="830" t="s">
        <v>546</v>
      </c>
      <c r="AQ31" s="830"/>
      <c r="AR31" s="830"/>
      <c r="AS31" s="830"/>
      <c r="AT31" s="830"/>
      <c r="AU31" s="830" t="s">
        <v>546</v>
      </c>
      <c r="AV31" s="830"/>
      <c r="AW31" s="830"/>
      <c r="AX31" s="830"/>
      <c r="AY31" s="830"/>
      <c r="AZ31" s="831" t="s">
        <v>546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365</v>
      </c>
      <c r="R32" s="784"/>
      <c r="S32" s="784"/>
      <c r="T32" s="784"/>
      <c r="U32" s="784"/>
      <c r="V32" s="784">
        <v>343</v>
      </c>
      <c r="W32" s="784"/>
      <c r="X32" s="784"/>
      <c r="Y32" s="784"/>
      <c r="Z32" s="784"/>
      <c r="AA32" s="784">
        <v>22</v>
      </c>
      <c r="AB32" s="784"/>
      <c r="AC32" s="784"/>
      <c r="AD32" s="784"/>
      <c r="AE32" s="785"/>
      <c r="AF32" s="786">
        <v>22</v>
      </c>
      <c r="AG32" s="787"/>
      <c r="AH32" s="787"/>
      <c r="AI32" s="787"/>
      <c r="AJ32" s="788"/>
      <c r="AK32" s="834">
        <v>156</v>
      </c>
      <c r="AL32" s="830"/>
      <c r="AM32" s="830"/>
      <c r="AN32" s="830"/>
      <c r="AO32" s="830"/>
      <c r="AP32" s="830">
        <v>2265</v>
      </c>
      <c r="AQ32" s="830"/>
      <c r="AR32" s="830"/>
      <c r="AS32" s="830"/>
      <c r="AT32" s="830"/>
      <c r="AU32" s="830">
        <v>1823</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99</v>
      </c>
      <c r="R33" s="784"/>
      <c r="S33" s="784"/>
      <c r="T33" s="784"/>
      <c r="U33" s="784"/>
      <c r="V33" s="784">
        <v>80</v>
      </c>
      <c r="W33" s="784"/>
      <c r="X33" s="784"/>
      <c r="Y33" s="784"/>
      <c r="Z33" s="784"/>
      <c r="AA33" s="784">
        <v>19</v>
      </c>
      <c r="AB33" s="784"/>
      <c r="AC33" s="784"/>
      <c r="AD33" s="784"/>
      <c r="AE33" s="785"/>
      <c r="AF33" s="786">
        <v>19</v>
      </c>
      <c r="AG33" s="787"/>
      <c r="AH33" s="787"/>
      <c r="AI33" s="787"/>
      <c r="AJ33" s="788"/>
      <c r="AK33" s="834">
        <v>47</v>
      </c>
      <c r="AL33" s="830"/>
      <c r="AM33" s="830"/>
      <c r="AN33" s="830"/>
      <c r="AO33" s="830"/>
      <c r="AP33" s="830">
        <v>298</v>
      </c>
      <c r="AQ33" s="830"/>
      <c r="AR33" s="830"/>
      <c r="AS33" s="830"/>
      <c r="AT33" s="830"/>
      <c r="AU33" s="830">
        <v>298</v>
      </c>
      <c r="AV33" s="830"/>
      <c r="AW33" s="830"/>
      <c r="AX33" s="830"/>
      <c r="AY33" s="830"/>
      <c r="AZ33" s="831" t="s">
        <v>546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v>
      </c>
      <c r="AG63" s="844"/>
      <c r="AH63" s="844"/>
      <c r="AI63" s="844"/>
      <c r="AJ63" s="845"/>
      <c r="AK63" s="846"/>
      <c r="AL63" s="841"/>
      <c r="AM63" s="841"/>
      <c r="AN63" s="841"/>
      <c r="AO63" s="841"/>
      <c r="AP63" s="844">
        <v>2584</v>
      </c>
      <c r="AQ63" s="844"/>
      <c r="AR63" s="844"/>
      <c r="AS63" s="844"/>
      <c r="AT63" s="844"/>
      <c r="AU63" s="844">
        <v>2126</v>
      </c>
      <c r="AV63" s="844"/>
      <c r="AW63" s="844"/>
      <c r="AX63" s="844"/>
      <c r="AY63" s="844"/>
      <c r="AZ63" s="848"/>
      <c r="BA63" s="848"/>
      <c r="BB63" s="848"/>
      <c r="BC63" s="848"/>
      <c r="BD63" s="848"/>
      <c r="BE63" s="849" t="s">
        <v>546</v>
      </c>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3226</v>
      </c>
      <c r="R68" s="866"/>
      <c r="S68" s="866"/>
      <c r="T68" s="866"/>
      <c r="U68" s="866"/>
      <c r="V68" s="866">
        <v>3073</v>
      </c>
      <c r="W68" s="866"/>
      <c r="X68" s="866"/>
      <c r="Y68" s="866"/>
      <c r="Z68" s="866"/>
      <c r="AA68" s="866">
        <v>153</v>
      </c>
      <c r="AB68" s="866"/>
      <c r="AC68" s="866"/>
      <c r="AD68" s="866"/>
      <c r="AE68" s="866"/>
      <c r="AF68" s="866">
        <v>82</v>
      </c>
      <c r="AG68" s="866"/>
      <c r="AH68" s="866"/>
      <c r="AI68" s="866"/>
      <c r="AJ68" s="866"/>
      <c r="AK68" s="866" t="s">
        <v>565</v>
      </c>
      <c r="AL68" s="866"/>
      <c r="AM68" s="866"/>
      <c r="AN68" s="866"/>
      <c r="AO68" s="866"/>
      <c r="AP68" s="866">
        <v>2362</v>
      </c>
      <c r="AQ68" s="866"/>
      <c r="AR68" s="866"/>
      <c r="AS68" s="866"/>
      <c r="AT68" s="866"/>
      <c r="AU68" s="866">
        <v>27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0</v>
      </c>
      <c r="R69" s="830"/>
      <c r="S69" s="830"/>
      <c r="T69" s="830"/>
      <c r="U69" s="830"/>
      <c r="V69" s="830">
        <v>0</v>
      </c>
      <c r="W69" s="830"/>
      <c r="X69" s="830"/>
      <c r="Y69" s="830"/>
      <c r="Z69" s="830"/>
      <c r="AA69" s="830">
        <v>0</v>
      </c>
      <c r="AB69" s="830"/>
      <c r="AC69" s="830"/>
      <c r="AD69" s="830"/>
      <c r="AE69" s="830"/>
      <c r="AF69" s="830">
        <v>0</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4627</v>
      </c>
      <c r="R70" s="830"/>
      <c r="S70" s="830"/>
      <c r="T70" s="830"/>
      <c r="U70" s="830"/>
      <c r="V70" s="830">
        <v>4362</v>
      </c>
      <c r="W70" s="830"/>
      <c r="X70" s="830"/>
      <c r="Y70" s="830"/>
      <c r="Z70" s="830"/>
      <c r="AA70" s="830">
        <v>265</v>
      </c>
      <c r="AB70" s="830"/>
      <c r="AC70" s="830"/>
      <c r="AD70" s="830"/>
      <c r="AE70" s="830"/>
      <c r="AF70" s="830">
        <v>265</v>
      </c>
      <c r="AG70" s="830"/>
      <c r="AH70" s="830"/>
      <c r="AI70" s="830"/>
      <c r="AJ70" s="830"/>
      <c r="AK70" s="830">
        <v>7</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83</v>
      </c>
      <c r="R71" s="830"/>
      <c r="S71" s="830"/>
      <c r="T71" s="830"/>
      <c r="U71" s="830"/>
      <c r="V71" s="830">
        <v>74</v>
      </c>
      <c r="W71" s="830"/>
      <c r="X71" s="830"/>
      <c r="Y71" s="830"/>
      <c r="Z71" s="830"/>
      <c r="AA71" s="830">
        <v>9</v>
      </c>
      <c r="AB71" s="830"/>
      <c r="AC71" s="830"/>
      <c r="AD71" s="830"/>
      <c r="AE71" s="830"/>
      <c r="AF71" s="830">
        <v>9</v>
      </c>
      <c r="AG71" s="830"/>
      <c r="AH71" s="830"/>
      <c r="AI71" s="830"/>
      <c r="AJ71" s="830"/>
      <c r="AK71" s="830" t="s">
        <v>565</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118</v>
      </c>
      <c r="R72" s="830"/>
      <c r="S72" s="830"/>
      <c r="T72" s="830"/>
      <c r="U72" s="830"/>
      <c r="V72" s="830">
        <v>106</v>
      </c>
      <c r="W72" s="830"/>
      <c r="X72" s="830"/>
      <c r="Y72" s="830"/>
      <c r="Z72" s="830"/>
      <c r="AA72" s="830">
        <v>12</v>
      </c>
      <c r="AB72" s="830"/>
      <c r="AC72" s="830"/>
      <c r="AD72" s="830"/>
      <c r="AE72" s="830"/>
      <c r="AF72" s="830">
        <v>12</v>
      </c>
      <c r="AG72" s="830"/>
      <c r="AH72" s="830"/>
      <c r="AI72" s="830"/>
      <c r="AJ72" s="830"/>
      <c r="AK72" s="830" t="s">
        <v>565</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590</v>
      </c>
      <c r="R73" s="830"/>
      <c r="S73" s="830"/>
      <c r="T73" s="830"/>
      <c r="U73" s="830"/>
      <c r="V73" s="830">
        <v>542</v>
      </c>
      <c r="W73" s="830"/>
      <c r="X73" s="830"/>
      <c r="Y73" s="830"/>
      <c r="Z73" s="830"/>
      <c r="AA73" s="830">
        <v>48</v>
      </c>
      <c r="AB73" s="830"/>
      <c r="AC73" s="830"/>
      <c r="AD73" s="830"/>
      <c r="AE73" s="830"/>
      <c r="AF73" s="830">
        <v>48</v>
      </c>
      <c r="AG73" s="830"/>
      <c r="AH73" s="830"/>
      <c r="AI73" s="830"/>
      <c r="AJ73" s="830"/>
      <c r="AK73" s="830" t="s">
        <v>565</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153545</v>
      </c>
      <c r="R74" s="830"/>
      <c r="S74" s="830"/>
      <c r="T74" s="830"/>
      <c r="U74" s="830"/>
      <c r="V74" s="830">
        <v>151526</v>
      </c>
      <c r="W74" s="830"/>
      <c r="X74" s="830"/>
      <c r="Y74" s="830"/>
      <c r="Z74" s="830"/>
      <c r="AA74" s="830">
        <v>2019</v>
      </c>
      <c r="AB74" s="830"/>
      <c r="AC74" s="830"/>
      <c r="AD74" s="830"/>
      <c r="AE74" s="830"/>
      <c r="AF74" s="830">
        <v>2019</v>
      </c>
      <c r="AG74" s="830"/>
      <c r="AH74" s="830"/>
      <c r="AI74" s="830"/>
      <c r="AJ74" s="830"/>
      <c r="AK74" s="830">
        <v>1106</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671</v>
      </c>
      <c r="R75" s="878"/>
      <c r="S75" s="878"/>
      <c r="T75" s="878"/>
      <c r="U75" s="834"/>
      <c r="V75" s="879">
        <v>664</v>
      </c>
      <c r="W75" s="878"/>
      <c r="X75" s="878"/>
      <c r="Y75" s="878"/>
      <c r="Z75" s="834"/>
      <c r="AA75" s="879">
        <v>7</v>
      </c>
      <c r="AB75" s="878"/>
      <c r="AC75" s="878"/>
      <c r="AD75" s="878"/>
      <c r="AE75" s="834"/>
      <c r="AF75" s="879">
        <v>7</v>
      </c>
      <c r="AG75" s="878"/>
      <c r="AH75" s="878"/>
      <c r="AI75" s="878"/>
      <c r="AJ75" s="834"/>
      <c r="AK75" s="879" t="s">
        <v>565</v>
      </c>
      <c r="AL75" s="878"/>
      <c r="AM75" s="878"/>
      <c r="AN75" s="878"/>
      <c r="AO75" s="834"/>
      <c r="AP75" s="879" t="s">
        <v>565</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2442</v>
      </c>
      <c r="AG88" s="844"/>
      <c r="AH88" s="844"/>
      <c r="AI88" s="844"/>
      <c r="AJ88" s="844"/>
      <c r="AK88" s="841"/>
      <c r="AL88" s="841"/>
      <c r="AM88" s="841"/>
      <c r="AN88" s="841"/>
      <c r="AO88" s="841"/>
      <c r="AP88" s="844">
        <v>2362</v>
      </c>
      <c r="AQ88" s="844"/>
      <c r="AR88" s="844"/>
      <c r="AS88" s="844"/>
      <c r="AT88" s="844"/>
      <c r="AU88" s="844">
        <v>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v>
      </c>
      <c r="CS102" s="852"/>
      <c r="CT102" s="852"/>
      <c r="CU102" s="852"/>
      <c r="CV102" s="891"/>
      <c r="CW102" s="890">
        <v>4</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v>90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754937</v>
      </c>
      <c r="AB110" s="900"/>
      <c r="AC110" s="900"/>
      <c r="AD110" s="900"/>
      <c r="AE110" s="901"/>
      <c r="AF110" s="902">
        <v>658984</v>
      </c>
      <c r="AG110" s="900"/>
      <c r="AH110" s="900"/>
      <c r="AI110" s="900"/>
      <c r="AJ110" s="901"/>
      <c r="AK110" s="902">
        <v>591975</v>
      </c>
      <c r="AL110" s="900"/>
      <c r="AM110" s="900"/>
      <c r="AN110" s="900"/>
      <c r="AO110" s="901"/>
      <c r="AP110" s="903">
        <v>35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4043146</v>
      </c>
      <c r="BR110" s="931"/>
      <c r="BS110" s="931"/>
      <c r="BT110" s="931"/>
      <c r="BU110" s="931"/>
      <c r="BV110" s="931">
        <v>3705811</v>
      </c>
      <c r="BW110" s="931"/>
      <c r="BX110" s="931"/>
      <c r="BY110" s="931"/>
      <c r="BZ110" s="931"/>
      <c r="CA110" s="931">
        <v>3408433</v>
      </c>
      <c r="CB110" s="931"/>
      <c r="CC110" s="931"/>
      <c r="CD110" s="931"/>
      <c r="CE110" s="931"/>
      <c r="CF110" s="944">
        <v>201.7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1980984</v>
      </c>
      <c r="BR112" s="926"/>
      <c r="BS112" s="926"/>
      <c r="BT112" s="926"/>
      <c r="BU112" s="926"/>
      <c r="BV112" s="926">
        <v>2132790</v>
      </c>
      <c r="BW112" s="926"/>
      <c r="BX112" s="926"/>
      <c r="BY112" s="926"/>
      <c r="BZ112" s="926"/>
      <c r="CA112" s="926">
        <v>2126600</v>
      </c>
      <c r="CB112" s="926"/>
      <c r="CC112" s="926"/>
      <c r="CD112" s="926"/>
      <c r="CE112" s="926"/>
      <c r="CF112" s="920">
        <v>125.8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134713</v>
      </c>
      <c r="AB113" s="938"/>
      <c r="AC113" s="938"/>
      <c r="AD113" s="938"/>
      <c r="AE113" s="939"/>
      <c r="AF113" s="940">
        <v>157786</v>
      </c>
      <c r="AG113" s="938"/>
      <c r="AH113" s="938"/>
      <c r="AI113" s="938"/>
      <c r="AJ113" s="939"/>
      <c r="AK113" s="940">
        <v>143782</v>
      </c>
      <c r="AL113" s="938"/>
      <c r="AM113" s="938"/>
      <c r="AN113" s="938"/>
      <c r="AO113" s="939"/>
      <c r="AP113" s="941">
        <v>8.5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40879</v>
      </c>
      <c r="BR113" s="926"/>
      <c r="BS113" s="926"/>
      <c r="BT113" s="926"/>
      <c r="BU113" s="926"/>
      <c r="BV113" s="926">
        <v>33019</v>
      </c>
      <c r="BW113" s="926"/>
      <c r="BX113" s="926"/>
      <c r="BY113" s="926"/>
      <c r="BZ113" s="926"/>
      <c r="CA113" s="926">
        <v>27385</v>
      </c>
      <c r="CB113" s="926"/>
      <c r="CC113" s="926"/>
      <c r="CD113" s="926"/>
      <c r="CE113" s="926"/>
      <c r="CF113" s="920">
        <v>1.6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10771</v>
      </c>
      <c r="AB114" s="959"/>
      <c r="AC114" s="959"/>
      <c r="AD114" s="959"/>
      <c r="AE114" s="960"/>
      <c r="AF114" s="961">
        <v>8527</v>
      </c>
      <c r="AG114" s="959"/>
      <c r="AH114" s="959"/>
      <c r="AI114" s="959"/>
      <c r="AJ114" s="960"/>
      <c r="AK114" s="961">
        <v>6234</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273716</v>
      </c>
      <c r="BR114" s="926"/>
      <c r="BS114" s="926"/>
      <c r="BT114" s="926"/>
      <c r="BU114" s="926"/>
      <c r="BV114" s="926">
        <v>295519</v>
      </c>
      <c r="BW114" s="926"/>
      <c r="BX114" s="926"/>
      <c r="BY114" s="926"/>
      <c r="BZ114" s="926"/>
      <c r="CA114" s="926">
        <v>295268</v>
      </c>
      <c r="CB114" s="926"/>
      <c r="CC114" s="926"/>
      <c r="CD114" s="926"/>
      <c r="CE114" s="926"/>
      <c r="CF114" s="920">
        <v>17.5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346</v>
      </c>
      <c r="AB115" s="938"/>
      <c r="AC115" s="938"/>
      <c r="AD115" s="938"/>
      <c r="AE115" s="939"/>
      <c r="AF115" s="940">
        <v>1018</v>
      </c>
      <c r="AG115" s="938"/>
      <c r="AH115" s="938"/>
      <c r="AI115" s="938"/>
      <c r="AJ115" s="939"/>
      <c r="AK115" s="940">
        <v>1929</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90000</v>
      </c>
      <c r="BR115" s="926"/>
      <c r="BS115" s="926"/>
      <c r="BT115" s="926"/>
      <c r="BU115" s="926"/>
      <c r="BV115" s="926">
        <v>30000</v>
      </c>
      <c r="BW115" s="926"/>
      <c r="BX115" s="926"/>
      <c r="BY115" s="926"/>
      <c r="BZ115" s="926"/>
      <c r="CA115" s="926">
        <v>90000</v>
      </c>
      <c r="CB115" s="926"/>
      <c r="CC115" s="926"/>
      <c r="CD115" s="926"/>
      <c r="CE115" s="926"/>
      <c r="CF115" s="920">
        <v>5.3</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99</v>
      </c>
      <c r="AB116" s="959"/>
      <c r="AC116" s="959"/>
      <c r="AD116" s="959"/>
      <c r="AE116" s="960"/>
      <c r="AF116" s="961">
        <v>115</v>
      </c>
      <c r="AG116" s="959"/>
      <c r="AH116" s="959"/>
      <c r="AI116" s="959"/>
      <c r="AJ116" s="960"/>
      <c r="AK116" s="961">
        <v>54</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900866</v>
      </c>
      <c r="AB117" s="979"/>
      <c r="AC117" s="979"/>
      <c r="AD117" s="979"/>
      <c r="AE117" s="980"/>
      <c r="AF117" s="981">
        <v>826430</v>
      </c>
      <c r="AG117" s="979"/>
      <c r="AH117" s="979"/>
      <c r="AI117" s="979"/>
      <c r="AJ117" s="980"/>
      <c r="AK117" s="981">
        <v>743974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6428725</v>
      </c>
      <c r="BR119" s="1000"/>
      <c r="BS119" s="1000"/>
      <c r="BT119" s="1000"/>
      <c r="BU119" s="1000"/>
      <c r="BV119" s="1000">
        <v>6197139</v>
      </c>
      <c r="BW119" s="1000"/>
      <c r="BX119" s="1000"/>
      <c r="BY119" s="1000"/>
      <c r="BZ119" s="1000"/>
      <c r="CA119" s="1000">
        <v>5947686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1671609</v>
      </c>
      <c r="BR120" s="931"/>
      <c r="BS120" s="931"/>
      <c r="BT120" s="931"/>
      <c r="BU120" s="931"/>
      <c r="BV120" s="931">
        <v>2001137</v>
      </c>
      <c r="BW120" s="931"/>
      <c r="BX120" s="931"/>
      <c r="BY120" s="931"/>
      <c r="BZ120" s="931"/>
      <c r="CA120" s="931">
        <v>2189025</v>
      </c>
      <c r="CB120" s="931"/>
      <c r="CC120" s="931"/>
      <c r="CD120" s="931"/>
      <c r="CE120" s="931"/>
      <c r="CF120" s="944">
        <v>129.5</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1667938</v>
      </c>
      <c r="DH120" s="931"/>
      <c r="DI120" s="931"/>
      <c r="DJ120" s="931"/>
      <c r="DK120" s="931"/>
      <c r="DL120" s="931">
        <v>1819734</v>
      </c>
      <c r="DM120" s="931"/>
      <c r="DN120" s="931"/>
      <c r="DO120" s="931"/>
      <c r="DP120" s="931"/>
      <c r="DQ120" s="931">
        <v>1822973</v>
      </c>
      <c r="DR120" s="931"/>
      <c r="DS120" s="931"/>
      <c r="DT120" s="931"/>
      <c r="DU120" s="931"/>
      <c r="DV120" s="932">
        <v>107.9</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308192</v>
      </c>
      <c r="DH121" s="926"/>
      <c r="DI121" s="926"/>
      <c r="DJ121" s="926"/>
      <c r="DK121" s="926"/>
      <c r="DL121" s="926">
        <v>304959</v>
      </c>
      <c r="DM121" s="926"/>
      <c r="DN121" s="926"/>
      <c r="DO121" s="926"/>
      <c r="DP121" s="926"/>
      <c r="DQ121" s="926">
        <v>298172</v>
      </c>
      <c r="DR121" s="926"/>
      <c r="DS121" s="926"/>
      <c r="DT121" s="926"/>
      <c r="DU121" s="926"/>
      <c r="DV121" s="927">
        <v>17.600000000000001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4465412</v>
      </c>
      <c r="BR122" s="1000"/>
      <c r="BS122" s="1000"/>
      <c r="BT122" s="1000"/>
      <c r="BU122" s="1000"/>
      <c r="BV122" s="1000">
        <v>4223665</v>
      </c>
      <c r="BW122" s="1000"/>
      <c r="BX122" s="1000"/>
      <c r="BY122" s="1000"/>
      <c r="BZ122" s="1000"/>
      <c r="CA122" s="1000">
        <v>4018789</v>
      </c>
      <c r="CB122" s="1000"/>
      <c r="CC122" s="1000"/>
      <c r="CD122" s="1000"/>
      <c r="CE122" s="1000"/>
      <c r="CF122" s="1017">
        <v>237.8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4854</v>
      </c>
      <c r="DH122" s="926"/>
      <c r="DI122" s="926"/>
      <c r="DJ122" s="926"/>
      <c r="DK122" s="926"/>
      <c r="DL122" s="926">
        <v>8097</v>
      </c>
      <c r="DM122" s="926"/>
      <c r="DN122" s="926"/>
      <c r="DO122" s="926"/>
      <c r="DP122" s="926"/>
      <c r="DQ122" s="926">
        <v>5455</v>
      </c>
      <c r="DR122" s="926"/>
      <c r="DS122" s="926"/>
      <c r="DT122" s="926"/>
      <c r="DU122" s="926"/>
      <c r="DV122" s="927">
        <v>0.3</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6137021</v>
      </c>
      <c r="BR123" s="1064"/>
      <c r="BS123" s="1064"/>
      <c r="BT123" s="1064"/>
      <c r="BU123" s="1064"/>
      <c r="BV123" s="1064">
        <v>6224802</v>
      </c>
      <c r="BW123" s="1064"/>
      <c r="BX123" s="1064"/>
      <c r="BY123" s="1064"/>
      <c r="BZ123" s="1064"/>
      <c r="CA123" s="1064">
        <v>6207814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17.3</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v>720</v>
      </c>
      <c r="AG126" s="959"/>
      <c r="AH126" s="959"/>
      <c r="AI126" s="959"/>
      <c r="AJ126" s="960"/>
      <c r="AK126" s="961">
        <v>1695</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346</v>
      </c>
      <c r="AB127" s="959"/>
      <c r="AC127" s="959"/>
      <c r="AD127" s="959"/>
      <c r="AE127" s="960"/>
      <c r="AF127" s="961">
        <v>298</v>
      </c>
      <c r="AG127" s="959"/>
      <c r="AH127" s="959"/>
      <c r="AI127" s="959"/>
      <c r="AJ127" s="960"/>
      <c r="AK127" s="961">
        <v>234</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v>45</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v>90000</v>
      </c>
      <c r="DH128" s="1038"/>
      <c r="DI128" s="1038"/>
      <c r="DJ128" s="1038"/>
      <c r="DK128" s="1038"/>
      <c r="DL128" s="1038">
        <v>30000</v>
      </c>
      <c r="DM128" s="1038"/>
      <c r="DN128" s="1038"/>
      <c r="DO128" s="1038"/>
      <c r="DP128" s="1038"/>
      <c r="DQ128" s="1038">
        <v>90000</v>
      </c>
      <c r="DR128" s="1038"/>
      <c r="DS128" s="1038"/>
      <c r="DT128" s="1038"/>
      <c r="DU128" s="1038"/>
      <c r="DV128" s="1039">
        <v>5.3</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2324515</v>
      </c>
      <c r="AB129" s="959"/>
      <c r="AC129" s="959"/>
      <c r="AD129" s="959"/>
      <c r="AE129" s="960"/>
      <c r="AF129" s="961">
        <v>2258167</v>
      </c>
      <c r="AG129" s="959"/>
      <c r="AH129" s="959"/>
      <c r="AI129" s="959"/>
      <c r="AJ129" s="960"/>
      <c r="AK129" s="961">
        <v>2236243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643796</v>
      </c>
      <c r="AB130" s="959"/>
      <c r="AC130" s="959"/>
      <c r="AD130" s="959"/>
      <c r="AE130" s="960"/>
      <c r="AF130" s="961">
        <v>586186</v>
      </c>
      <c r="AG130" s="959"/>
      <c r="AH130" s="959"/>
      <c r="AI130" s="959"/>
      <c r="AJ130" s="960"/>
      <c r="AK130" s="961">
        <v>546082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1680719</v>
      </c>
      <c r="AB131" s="986"/>
      <c r="AC131" s="986"/>
      <c r="AD131" s="986"/>
      <c r="AE131" s="987"/>
      <c r="AF131" s="985">
        <v>1671981</v>
      </c>
      <c r="AG131" s="986"/>
      <c r="AH131" s="986"/>
      <c r="AI131" s="986"/>
      <c r="AJ131" s="987"/>
      <c r="AK131" s="985">
        <v>1690161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15.29523972</v>
      </c>
      <c r="AB132" s="1097"/>
      <c r="AC132" s="1097"/>
      <c r="AD132" s="1097"/>
      <c r="AE132" s="1098"/>
      <c r="AF132" s="1099">
        <v>14.36613215</v>
      </c>
      <c r="AG132" s="1097"/>
      <c r="AH132" s="1097"/>
      <c r="AI132" s="1097"/>
      <c r="AJ132" s="1098"/>
      <c r="AK132" s="1099">
        <v>11.70847038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16.2</v>
      </c>
      <c r="AB133" s="1080"/>
      <c r="AC133" s="1080"/>
      <c r="AD133" s="1080"/>
      <c r="AE133" s="1081"/>
      <c r="AF133" s="1079">
        <v>16</v>
      </c>
      <c r="AG133" s="1080"/>
      <c r="AH133" s="1080"/>
      <c r="AI133" s="1080"/>
      <c r="AJ133" s="1081"/>
      <c r="AK133" s="1079">
        <v>13.7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X1jbffI0+10EaFu1CwX4n3pZSg2rOyOCdLgP7r86xSGKf+ft4HsmEu3VfHhT7bZyKHqUMLYGgia4cq4XpvDXw==" saltValue="YZ2c6dyU3SGgSQSl8jC2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MlqM576hs1vpr1psHs6c10EapURTL6tF+Rk2RojP8Kzq2H0N3RqkYhcMGJenyGWg91UOXtFgIsbMiQzt12cPQ==" saltValue="GOKWQxlvtghtX/F8qQSn5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h/oMkHoblMT/e3+ot5bTCl1Y5RtZZzTabC51RUNfqLQRkhZNwPBTFrmHpkgKQdmnVEdW1SYqAuYhaKi+dOUg==" saltValue="Sv0XhFJyewxNPIaCd4nS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411223</v>
      </c>
      <c r="AP9" s="281">
        <v>171629</v>
      </c>
      <c r="AQ9" s="282">
        <v>217348</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88165</v>
      </c>
      <c r="AP10" s="284">
        <v>36797</v>
      </c>
      <c r="AQ10" s="285">
        <v>32038</v>
      </c>
      <c r="AR10" s="286">
        <v>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835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21138</v>
      </c>
      <c r="AP13" s="284">
        <v>8822</v>
      </c>
      <c r="AQ13" s="285">
        <v>7824</v>
      </c>
      <c r="AR13" s="286">
        <v>12.8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13826</v>
      </c>
      <c r="AP14" s="284">
        <v>5770</v>
      </c>
      <c r="AQ14" s="285">
        <v>4511</v>
      </c>
      <c r="AR14" s="286">
        <v>27.9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-16823</v>
      </c>
      <c r="AP15" s="284">
        <v>-7021</v>
      </c>
      <c r="AQ15" s="285">
        <v>-13520</v>
      </c>
      <c r="AR15" s="286">
        <v>-48.1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517529</v>
      </c>
      <c r="AP16" s="284">
        <v>215997</v>
      </c>
      <c r="AQ16" s="285">
        <v>249036</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16.28</v>
      </c>
      <c r="AP21" s="298">
        <v>21</v>
      </c>
      <c r="AQ21" s="299">
        <v>-4.72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96.2</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591975</v>
      </c>
      <c r="AP32" s="312">
        <v>247068</v>
      </c>
      <c r="AQ32" s="313">
        <v>141939</v>
      </c>
      <c r="AR32" s="314">
        <v>74.099999999999994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143782</v>
      </c>
      <c r="AP35" s="312">
        <v>60009</v>
      </c>
      <c r="AQ35" s="313">
        <v>33103</v>
      </c>
      <c r="AR35" s="314">
        <v>81.3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6234</v>
      </c>
      <c r="AP36" s="312">
        <v>2602</v>
      </c>
      <c r="AQ36" s="313">
        <v>3141</v>
      </c>
      <c r="AR36" s="314">
        <v>-17.2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1929</v>
      </c>
      <c r="AP37" s="312">
        <v>805</v>
      </c>
      <c r="AQ37" s="313">
        <v>429</v>
      </c>
      <c r="AR37" s="314">
        <v>87.6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54</v>
      </c>
      <c r="AP38" s="315">
        <v>23</v>
      </c>
      <c r="AQ38" s="316">
        <v>16</v>
      </c>
      <c r="AR38" s="304">
        <v>43.8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-2776</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-546082</v>
      </c>
      <c r="AP40" s="312">
        <v>-227914</v>
      </c>
      <c r="AQ40" s="313">
        <v>-127875</v>
      </c>
      <c r="AR40" s="314">
        <v>78.2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197892</v>
      </c>
      <c r="AP41" s="312">
        <v>82593</v>
      </c>
      <c r="AQ41" s="313">
        <v>47977</v>
      </c>
      <c r="AR41" s="314">
        <v>72.2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473603</v>
      </c>
      <c r="AN51" s="334">
        <v>188311</v>
      </c>
      <c r="AO51" s="335">
        <v>-7.7</v>
      </c>
      <c r="AP51" s="336">
        <v>264232</v>
      </c>
      <c r="AQ51" s="337">
        <v>15.8</v>
      </c>
      <c r="AR51" s="338">
        <v>-23.5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223632</v>
      </c>
      <c r="AN52" s="342">
        <v>88919</v>
      </c>
      <c r="AO52" s="343">
        <v>-37.6</v>
      </c>
      <c r="AP52" s="344">
        <v>133959</v>
      </c>
      <c r="AQ52" s="345">
        <v>13.9</v>
      </c>
      <c r="AR52" s="346">
        <v>-51.5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362524</v>
      </c>
      <c r="AN53" s="334">
        <v>143916</v>
      </c>
      <c r="AO53" s="335">
        <v>-23.6</v>
      </c>
      <c r="AP53" s="336">
        <v>263613</v>
      </c>
      <c r="AQ53" s="337">
        <v>-0.2</v>
      </c>
      <c r="AR53" s="338">
        <v>-23.4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240095</v>
      </c>
      <c r="AN54" s="342">
        <v>95314</v>
      </c>
      <c r="AO54" s="343">
        <v>7.2</v>
      </c>
      <c r="AP54" s="344">
        <v>128823</v>
      </c>
      <c r="AQ54" s="345">
        <v>-3.8</v>
      </c>
      <c r="AR54" s="346">
        <v>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384880</v>
      </c>
      <c r="AN55" s="334">
        <v>159305</v>
      </c>
      <c r="AO55" s="335">
        <v>10.7</v>
      </c>
      <c r="AP55" s="336">
        <v>330026</v>
      </c>
      <c r="AQ55" s="337">
        <v>25.2</v>
      </c>
      <c r="AR55" s="338">
        <v>-14.5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233628</v>
      </c>
      <c r="AN56" s="342">
        <v>96700</v>
      </c>
      <c r="AO56" s="343">
        <v>1.5</v>
      </c>
      <c r="AP56" s="344">
        <v>141075</v>
      </c>
      <c r="AQ56" s="345">
        <v>9.5</v>
      </c>
      <c r="AR56" s="346">
        <v>-8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525277</v>
      </c>
      <c r="AN57" s="334">
        <v>219597</v>
      </c>
      <c r="AO57" s="335">
        <v>37.799999999999997</v>
      </c>
      <c r="AP57" s="336">
        <v>278179</v>
      </c>
      <c r="AQ57" s="337">
        <v>-15.7</v>
      </c>
      <c r="AR57" s="338">
        <v>53.5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399542</v>
      </c>
      <c r="AN58" s="342">
        <v>167033</v>
      </c>
      <c r="AO58" s="343">
        <v>72.7</v>
      </c>
      <c r="AP58" s="344">
        <v>122182</v>
      </c>
      <c r="AQ58" s="345">
        <v>-13.4</v>
      </c>
      <c r="AR58" s="346">
        <v>86.1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573187</v>
      </c>
      <c r="AN59" s="334">
        <v>239227</v>
      </c>
      <c r="AO59" s="335">
        <v>8.9</v>
      </c>
      <c r="AP59" s="336">
        <v>283153</v>
      </c>
      <c r="AQ59" s="337">
        <v>1.8</v>
      </c>
      <c r="AR59" s="338">
        <v>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416924</v>
      </c>
      <c r="AN60" s="342">
        <v>174008</v>
      </c>
      <c r="AO60" s="343">
        <v>4.2</v>
      </c>
      <c r="AP60" s="344">
        <v>127593</v>
      </c>
      <c r="AQ60" s="345">
        <v>4.4000000000000004</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463894</v>
      </c>
      <c r="AN61" s="349">
        <v>190071</v>
      </c>
      <c r="AO61" s="350">
        <v>5.2</v>
      </c>
      <c r="AP61" s="351">
        <v>283841</v>
      </c>
      <c r="AQ61" s="352">
        <v>5.4</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302764</v>
      </c>
      <c r="AN62" s="342">
        <v>124395</v>
      </c>
      <c r="AO62" s="343">
        <v>9.6</v>
      </c>
      <c r="AP62" s="344">
        <v>130726</v>
      </c>
      <c r="AQ62" s="345">
        <v>2.1</v>
      </c>
      <c r="AR62" s="346">
        <v>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8Fs88teTMmGow6mGHBFcXSZVn2kUr54g9g9d60psDd4I6HWt+UtIx2mX8+G+dExikB0dgdDpPn5sqjxQZFVBQ==" saltValue="QRn2HwTU9vaFJN6TJG/m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vc4ZRH5Vmh8W0TIBxDcf1rRvxIpWS87wiGAxpVQwPY77UELR3uRaROVOFhSMr3Bist49dpB0Po6FPojT1CSqpg==" saltValue="81B8ZhjTPNQ9xn0vhAJs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xyvAc5MP1U+HY0vA3HFYn3zX/Orxsmhs9WzXADbfMWmWcfgYvpG4B0Z6zkA4bhVOHtJS9582z3kob6M5fRSvdQ==" saltValue="sBbElc8Cqy9gmE9XrqcZ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65.66</v>
      </c>
      <c r="G47" s="12">
        <v>55.02</v>
      </c>
      <c r="H47" s="12">
        <v>58.16</v>
      </c>
      <c r="I47" s="12">
        <v>72.8</v>
      </c>
      <c r="J47" s="13">
        <v>81.209999999999994</v>
      </c>
    </row>
    <row r="48" spans="2:10" ht="57.75" customHeight="1" x14ac:dyDescent="0.15">
      <c r="B48" s="14"/>
      <c r="C48" s="1141" t="s">
        <v>4</v>
      </c>
      <c r="D48" s="1141"/>
      <c r="E48" s="1142"/>
      <c r="F48" s="15">
        <v>2.85</v>
      </c>
      <c r="G48" s="16">
        <v>0.55000000000000004</v>
      </c>
      <c r="H48" s="16">
        <v>2.68</v>
      </c>
      <c r="I48" s="16">
        <v>3.36</v>
      </c>
      <c r="J48" s="17">
        <v>3.71</v>
      </c>
    </row>
    <row r="49" spans="2:10" ht="57.75" customHeight="1" thickBot="1" x14ac:dyDescent="0.2">
      <c r="B49" s="18"/>
      <c r="C49" s="1143" t="s">
        <v>5</v>
      </c>
      <c r="D49" s="1143"/>
      <c r="E49" s="1144"/>
      <c r="F49" s="19" t="s">
        <v>530</v>
      </c>
      <c r="G49" s="20" t="s">
        <v>531</v>
      </c>
      <c r="H49" s="20">
        <v>16.899999999999999</v>
      </c>
      <c r="I49" s="20">
        <v>16.18</v>
      </c>
      <c r="J49" s="21">
        <v>13.1</v>
      </c>
    </row>
    <row r="50" spans="2:10" x14ac:dyDescent="0.15"/>
  </sheetData>
  <sheetProtection algorithmName="SHA-512" hashValue="6zasWcKlYd5zINNtN3kvtS0blEgljudusWkFxewo2wOEBP81SOC+pdiQLqbaJdd+PdDPu6btKA3fTUuDFaoduA==" saltValue="YE0KwtZ9wI0otNdaX0R5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2.85</v>
      </c>
      <c r="G34" s="33">
        <v>0.54</v>
      </c>
      <c r="H34" s="33">
        <v>2.67</v>
      </c>
      <c r="I34" s="33">
        <v>3.35</v>
      </c>
      <c r="J34" s="34">
        <v>3.7</v>
      </c>
      <c r="K34" s="22"/>
      <c r="L34" s="22"/>
      <c r="M34" s="22"/>
      <c r="N34" s="22"/>
      <c r="O34" s="22"/>
      <c r="P34" s="22"/>
    </row>
    <row r="35" spans="1:16" ht="39" customHeight="1" x14ac:dyDescent="0.15">
      <c r="A35" s="22"/>
      <c r="B35" s="35"/>
      <c r="C35" s="1145" t="s">
        <v>533</v>
      </c>
      <c r="D35" s="1146"/>
      <c r="E35" s="1147"/>
      <c r="F35" s="36">
        <v>7.0000000000000007E-2</v>
      </c>
      <c r="G35" s="37">
        <v>0.06</v>
      </c>
      <c r="H35" s="37">
        <v>0.05</v>
      </c>
      <c r="I35" s="37">
        <v>0.05</v>
      </c>
      <c r="J35" s="38">
        <v>1</v>
      </c>
      <c r="K35" s="22"/>
      <c r="L35" s="22"/>
      <c r="M35" s="22"/>
      <c r="N35" s="22"/>
      <c r="O35" s="22"/>
      <c r="P35" s="22"/>
    </row>
    <row r="36" spans="1:16" ht="39" customHeight="1" x14ac:dyDescent="0.15">
      <c r="A36" s="22"/>
      <c r="B36" s="35"/>
      <c r="C36" s="1145" t="s">
        <v>534</v>
      </c>
      <c r="D36" s="1146"/>
      <c r="E36" s="1147"/>
      <c r="F36" s="36">
        <v>0.06</v>
      </c>
      <c r="G36" s="37">
        <v>0.06</v>
      </c>
      <c r="H36" s="37">
        <v>0.06</v>
      </c>
      <c r="I36" s="37">
        <v>0.05</v>
      </c>
      <c r="J36" s="38">
        <v>0.84</v>
      </c>
      <c r="K36" s="22"/>
      <c r="L36" s="22"/>
      <c r="M36" s="22"/>
      <c r="N36" s="22"/>
      <c r="O36" s="22"/>
      <c r="P36" s="22"/>
    </row>
    <row r="37" spans="1:16" ht="39" customHeight="1" x14ac:dyDescent="0.15">
      <c r="A37" s="22"/>
      <c r="B37" s="35"/>
      <c r="C37" s="1145" t="s">
        <v>535</v>
      </c>
      <c r="D37" s="1146"/>
      <c r="E37" s="1147"/>
      <c r="F37" s="36">
        <v>0.22</v>
      </c>
      <c r="G37" s="37">
        <v>0.27</v>
      </c>
      <c r="H37" s="37">
        <v>0.23</v>
      </c>
      <c r="I37" s="37">
        <v>0.28000000000000003</v>
      </c>
      <c r="J37" s="38">
        <v>0.28000000000000003</v>
      </c>
      <c r="K37" s="22"/>
      <c r="L37" s="22"/>
      <c r="M37" s="22"/>
      <c r="N37" s="22"/>
      <c r="O37" s="22"/>
      <c r="P37" s="22"/>
    </row>
    <row r="38" spans="1:16" ht="39" customHeight="1" x14ac:dyDescent="0.15">
      <c r="A38" s="22"/>
      <c r="B38" s="35"/>
      <c r="C38" s="1145" t="s">
        <v>536</v>
      </c>
      <c r="D38" s="1146"/>
      <c r="E38" s="1147"/>
      <c r="F38" s="36">
        <v>0.14000000000000001</v>
      </c>
      <c r="G38" s="37">
        <v>0.38</v>
      </c>
      <c r="H38" s="37">
        <v>0.92</v>
      </c>
      <c r="I38" s="37">
        <v>0.01</v>
      </c>
      <c r="J38" s="38">
        <v>7.0000000000000007E-2</v>
      </c>
      <c r="K38" s="22"/>
      <c r="L38" s="22"/>
      <c r="M38" s="22"/>
      <c r="N38" s="22"/>
      <c r="O38" s="22"/>
      <c r="P38" s="22"/>
    </row>
    <row r="39" spans="1:16" ht="39" customHeight="1" x14ac:dyDescent="0.15">
      <c r="A39" s="22"/>
      <c r="B39" s="35"/>
      <c r="C39" s="1145" t="s">
        <v>537</v>
      </c>
      <c r="D39" s="1146"/>
      <c r="E39" s="1147"/>
      <c r="F39" s="36">
        <v>0.08</v>
      </c>
      <c r="G39" s="37">
        <v>0.08</v>
      </c>
      <c r="H39" s="37">
        <v>7.0000000000000007E-2</v>
      </c>
      <c r="I39" s="37">
        <v>7.0000000000000007E-2</v>
      </c>
      <c r="J39" s="38">
        <v>7.0000000000000007E-2</v>
      </c>
      <c r="K39" s="22"/>
      <c r="L39" s="22"/>
      <c r="M39" s="22"/>
      <c r="N39" s="22"/>
      <c r="O39" s="22"/>
      <c r="P39" s="22"/>
    </row>
    <row r="40" spans="1:16" ht="39" customHeight="1" x14ac:dyDescent="0.15">
      <c r="A40" s="22"/>
      <c r="B40" s="35"/>
      <c r="C40" s="1145" t="s">
        <v>538</v>
      </c>
      <c r="D40" s="1146"/>
      <c r="E40" s="1147"/>
      <c r="F40" s="36">
        <v>0.48</v>
      </c>
      <c r="G40" s="37">
        <v>0.23</v>
      </c>
      <c r="H40" s="37">
        <v>0.33</v>
      </c>
      <c r="I40" s="37">
        <v>0.03</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L0MLajuv4euTRdVHbX76lc+/8EsHgwtJ/X/F8gAvt/vmA8YMAiOz7HNVOfvGZaHTYT2sHVZr7yW6/ouihEZyw==" saltValue="0Mu30UmHMRpv5ZRZPQ3+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605</v>
      </c>
      <c r="L45" s="60">
        <v>742</v>
      </c>
      <c r="M45" s="60">
        <v>755</v>
      </c>
      <c r="N45" s="60">
        <v>659</v>
      </c>
      <c r="O45" s="61">
        <v>592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110</v>
      </c>
      <c r="L48" s="64">
        <v>131</v>
      </c>
      <c r="M48" s="64">
        <v>135</v>
      </c>
      <c r="N48" s="64">
        <v>158</v>
      </c>
      <c r="O48" s="65">
        <v>144</v>
      </c>
      <c r="P48" s="48"/>
      <c r="Q48" s="48"/>
      <c r="R48" s="48"/>
      <c r="S48" s="48"/>
      <c r="T48" s="48"/>
      <c r="U48" s="48"/>
    </row>
    <row r="49" spans="1:21" ht="30.75" customHeight="1" x14ac:dyDescent="0.15">
      <c r="A49" s="48"/>
      <c r="B49" s="1155"/>
      <c r="C49" s="1156"/>
      <c r="D49" s="62"/>
      <c r="E49" s="1161" t="s">
        <v>14</v>
      </c>
      <c r="F49" s="1161"/>
      <c r="G49" s="1161"/>
      <c r="H49" s="1161"/>
      <c r="I49" s="1161"/>
      <c r="J49" s="1162"/>
      <c r="K49" s="63">
        <v>7</v>
      </c>
      <c r="L49" s="64">
        <v>8</v>
      </c>
      <c r="M49" s="64">
        <v>11</v>
      </c>
      <c r="N49" s="64">
        <v>9</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0</v>
      </c>
      <c r="N50" s="64">
        <v>1</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506</v>
      </c>
      <c r="L52" s="64">
        <v>614</v>
      </c>
      <c r="M52" s="64">
        <v>644</v>
      </c>
      <c r="N52" s="64">
        <v>587</v>
      </c>
      <c r="O52" s="65">
        <v>545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217</v>
      </c>
      <c r="L53" s="69">
        <v>268</v>
      </c>
      <c r="M53" s="69">
        <v>257</v>
      </c>
      <c r="N53" s="69">
        <v>240</v>
      </c>
      <c r="O53" s="70">
        <v>199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566</v>
      </c>
      <c r="L58" s="84" t="s">
        <v>566</v>
      </c>
      <c r="M58" s="84" t="s">
        <v>566</v>
      </c>
      <c r="N58" s="84" t="s">
        <v>566</v>
      </c>
      <c r="O58" s="85" t="s">
        <v>566</v>
      </c>
    </row>
    <row r="59" spans="1:21" ht="31.5" customHeight="1" x14ac:dyDescent="0.15">
      <c r="B59" s="1171"/>
      <c r="C59" s="1172"/>
      <c r="D59" s="1178" t="s">
        <v>26</v>
      </c>
      <c r="E59" s="1179"/>
      <c r="F59" s="1179"/>
      <c r="G59" s="1179"/>
      <c r="H59" s="1179"/>
      <c r="I59" s="1179"/>
      <c r="J59" s="1180"/>
      <c r="K59" s="86" t="s">
        <v>566</v>
      </c>
      <c r="L59" s="87" t="s">
        <v>566</v>
      </c>
      <c r="M59" s="87" t="s">
        <v>566</v>
      </c>
      <c r="N59" s="87" t="s">
        <v>566</v>
      </c>
      <c r="O59" s="88" t="s">
        <v>566</v>
      </c>
    </row>
    <row r="60" spans="1:21" ht="31.5" customHeight="1" thickBot="1" x14ac:dyDescent="0.2">
      <c r="B60" s="1173"/>
      <c r="C60" s="1174"/>
      <c r="D60" s="1181" t="s">
        <v>27</v>
      </c>
      <c r="E60" s="1182"/>
      <c r="F60" s="1182"/>
      <c r="G60" s="1182"/>
      <c r="H60" s="1182"/>
      <c r="I60" s="1182"/>
      <c r="J60" s="1183"/>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K2DKEsw8ZiP4TlUifW4iOKYv9Q/rY8ZgMkT6u67grKjg2D0WNkmGgzswepz2ncI+LBpOYqpejcICBBhRFDIQ==" saltValue="ZrE9lRVy1nuc65mfCe6+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5096</v>
      </c>
      <c r="J41" s="356">
        <v>4564</v>
      </c>
      <c r="K41" s="356">
        <v>4043</v>
      </c>
      <c r="L41" s="356">
        <v>3706</v>
      </c>
      <c r="M41" s="357">
        <v>3408</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1757</v>
      </c>
      <c r="J43" s="359">
        <v>1976</v>
      </c>
      <c r="K43" s="359">
        <v>1981</v>
      </c>
      <c r="L43" s="359">
        <v>2133</v>
      </c>
      <c r="M43" s="360">
        <v>2127</v>
      </c>
    </row>
    <row r="44" spans="2:13" ht="27.75" customHeight="1" x14ac:dyDescent="0.15">
      <c r="B44" s="1186"/>
      <c r="C44" s="1187"/>
      <c r="D44" s="106"/>
      <c r="E44" s="1192" t="s">
        <v>34</v>
      </c>
      <c r="F44" s="1192"/>
      <c r="G44" s="1192"/>
      <c r="H44" s="1193"/>
      <c r="I44" s="358">
        <v>67</v>
      </c>
      <c r="J44" s="359">
        <v>59</v>
      </c>
      <c r="K44" s="359">
        <v>41</v>
      </c>
      <c r="L44" s="359">
        <v>33</v>
      </c>
      <c r="M44" s="360">
        <v>27</v>
      </c>
    </row>
    <row r="45" spans="2:13" ht="27.75" customHeight="1" x14ac:dyDescent="0.15">
      <c r="B45" s="1186"/>
      <c r="C45" s="1187"/>
      <c r="D45" s="106"/>
      <c r="E45" s="1192" t="s">
        <v>35</v>
      </c>
      <c r="F45" s="1192"/>
      <c r="G45" s="1192"/>
      <c r="H45" s="1193"/>
      <c r="I45" s="358">
        <v>340</v>
      </c>
      <c r="J45" s="359">
        <v>313</v>
      </c>
      <c r="K45" s="359">
        <v>274</v>
      </c>
      <c r="L45" s="359">
        <v>296</v>
      </c>
      <c r="M45" s="360">
        <v>295</v>
      </c>
    </row>
    <row r="46" spans="2:13" ht="27.75" customHeight="1" x14ac:dyDescent="0.15">
      <c r="B46" s="1186"/>
      <c r="C46" s="1187"/>
      <c r="D46" s="107"/>
      <c r="E46" s="1192" t="s">
        <v>36</v>
      </c>
      <c r="F46" s="1192"/>
      <c r="G46" s="1192"/>
      <c r="H46" s="1193"/>
      <c r="I46" s="358">
        <v>72</v>
      </c>
      <c r="J46" s="359">
        <v>90</v>
      </c>
      <c r="K46" s="359">
        <v>90</v>
      </c>
      <c r="L46" s="359">
        <v>30</v>
      </c>
      <c r="M46" s="360">
        <v>90</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1685</v>
      </c>
      <c r="J50" s="359">
        <v>1544</v>
      </c>
      <c r="K50" s="359">
        <v>1672</v>
      </c>
      <c r="L50" s="359">
        <v>2001</v>
      </c>
      <c r="M50" s="360">
        <v>2189</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5104</v>
      </c>
      <c r="J52" s="359">
        <v>4782</v>
      </c>
      <c r="K52" s="359">
        <v>4465</v>
      </c>
      <c r="L52" s="359">
        <v>4224</v>
      </c>
      <c r="M52" s="360">
        <v>4019</v>
      </c>
    </row>
    <row r="53" spans="2:13" ht="27.75" customHeight="1" thickBot="1" x14ac:dyDescent="0.2">
      <c r="B53" s="1199" t="s">
        <v>19</v>
      </c>
      <c r="C53" s="1200"/>
      <c r="D53" s="110"/>
      <c r="E53" s="1201" t="s">
        <v>44</v>
      </c>
      <c r="F53" s="1201"/>
      <c r="G53" s="1201"/>
      <c r="H53" s="1202"/>
      <c r="I53" s="361">
        <v>543</v>
      </c>
      <c r="J53" s="362">
        <v>675</v>
      </c>
      <c r="K53" s="362">
        <v>292</v>
      </c>
      <c r="L53" s="362">
        <v>-28</v>
      </c>
      <c r="M53" s="363">
        <v>-260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z+FymHPD+k8SJGpHatWHh69evFS8R2RuZEs54OXlTJtC/by4wEKp4VrvNdWHT7dQcP/CGhIs5ERX9/Gpng5Q==" saltValue="dHU3vZ7kijzU82lspdjr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1352</v>
      </c>
      <c r="G55" s="122">
        <v>1644</v>
      </c>
      <c r="H55" s="123">
        <v>1816</v>
      </c>
    </row>
    <row r="56" spans="2:8" ht="52.5" customHeight="1" x14ac:dyDescent="0.15">
      <c r="B56" s="124"/>
      <c r="C56" s="1210" t="s">
        <v>47</v>
      </c>
      <c r="D56" s="1210"/>
      <c r="E56" s="1211"/>
      <c r="F56" s="125">
        <v>65</v>
      </c>
      <c r="G56" s="125">
        <v>66</v>
      </c>
      <c r="H56" s="126">
        <v>57</v>
      </c>
    </row>
    <row r="57" spans="2:8" ht="53.25" customHeight="1" x14ac:dyDescent="0.15">
      <c r="B57" s="124"/>
      <c r="C57" s="1212" t="s">
        <v>48</v>
      </c>
      <c r="D57" s="1212"/>
      <c r="E57" s="1213"/>
      <c r="F57" s="127">
        <v>134</v>
      </c>
      <c r="G57" s="127">
        <v>168</v>
      </c>
      <c r="H57" s="128">
        <v>208</v>
      </c>
    </row>
    <row r="58" spans="2:8" ht="45.75" customHeight="1" x14ac:dyDescent="0.15">
      <c r="B58" s="129"/>
      <c r="C58" s="1203" t="s">
        <v>560</v>
      </c>
      <c r="D58" s="1204"/>
      <c r="E58" s="1205"/>
      <c r="F58" s="130">
        <v>79</v>
      </c>
      <c r="G58" s="130">
        <v>76</v>
      </c>
      <c r="H58" s="131">
        <v>77</v>
      </c>
    </row>
    <row r="59" spans="2:8" ht="45.75" customHeight="1" x14ac:dyDescent="0.15">
      <c r="B59" s="129"/>
      <c r="C59" s="1203" t="s">
        <v>561</v>
      </c>
      <c r="D59" s="1204"/>
      <c r="E59" s="1205"/>
      <c r="F59" s="130">
        <v>38</v>
      </c>
      <c r="G59" s="130">
        <v>49</v>
      </c>
      <c r="H59" s="131">
        <v>53</v>
      </c>
    </row>
    <row r="60" spans="2:8" ht="45.75" customHeight="1" x14ac:dyDescent="0.15">
      <c r="B60" s="129"/>
      <c r="C60" s="1203" t="s">
        <v>562</v>
      </c>
      <c r="D60" s="1204"/>
      <c r="E60" s="1205"/>
      <c r="F60" s="130" t="s">
        <v>567</v>
      </c>
      <c r="G60" s="130">
        <v>20</v>
      </c>
      <c r="H60" s="131">
        <v>40</v>
      </c>
    </row>
    <row r="61" spans="2:8" ht="45.75" customHeight="1" x14ac:dyDescent="0.15">
      <c r="B61" s="129"/>
      <c r="C61" s="1203" t="s">
        <v>563</v>
      </c>
      <c r="D61" s="1204"/>
      <c r="E61" s="1205"/>
      <c r="F61" s="130">
        <v>7</v>
      </c>
      <c r="G61" s="130">
        <v>13</v>
      </c>
      <c r="H61" s="131">
        <v>15</v>
      </c>
    </row>
    <row r="62" spans="2:8" ht="45.75" customHeight="1" thickBot="1" x14ac:dyDescent="0.2">
      <c r="B62" s="132"/>
      <c r="C62" s="1203" t="s">
        <v>564</v>
      </c>
      <c r="D62" s="1204"/>
      <c r="E62" s="1205"/>
      <c r="F62" s="133" t="s">
        <v>567</v>
      </c>
      <c r="G62" s="133" t="s">
        <v>567</v>
      </c>
      <c r="H62" s="134">
        <v>13</v>
      </c>
    </row>
    <row r="63" spans="2:8" ht="52.5" customHeight="1" thickBot="1" x14ac:dyDescent="0.2">
      <c r="B63" s="135"/>
      <c r="C63" s="1206" t="s">
        <v>49</v>
      </c>
      <c r="D63" s="1206"/>
      <c r="E63" s="1207"/>
      <c r="F63" s="136">
        <v>1551</v>
      </c>
      <c r="G63" s="136">
        <v>1878</v>
      </c>
      <c r="H63" s="137">
        <v>2081</v>
      </c>
    </row>
    <row r="64" spans="2:8" x14ac:dyDescent="0.15"/>
  </sheetData>
  <sheetProtection algorithmName="SHA-512" hashValue="rwRMr3EHOfp6p9fSib/jqwtsGKGU+4XZzT2PNxtwp7Wd6eEUEMpQ47wM/Edp0D8UY+Q1U8c5IXsXxTfIPbSciA==" saltValue="AiTbwSYQdKHNaOsZexUL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188311</v>
      </c>
      <c r="E3" s="156"/>
      <c r="F3" s="157">
        <v>264232</v>
      </c>
      <c r="G3" s="158"/>
      <c r="H3" s="159"/>
    </row>
    <row r="4" spans="1:8" x14ac:dyDescent="0.15">
      <c r="A4" s="160"/>
      <c r="B4" s="161"/>
      <c r="C4" s="162"/>
      <c r="D4" s="163">
        <v>88919</v>
      </c>
      <c r="E4" s="164"/>
      <c r="F4" s="165">
        <v>133959</v>
      </c>
      <c r="G4" s="166"/>
      <c r="H4" s="167"/>
    </row>
    <row r="5" spans="1:8" x14ac:dyDescent="0.15">
      <c r="A5" s="148" t="s">
        <v>519</v>
      </c>
      <c r="B5" s="153"/>
      <c r="C5" s="154"/>
      <c r="D5" s="155">
        <v>143916</v>
      </c>
      <c r="E5" s="156"/>
      <c r="F5" s="157">
        <v>263613</v>
      </c>
      <c r="G5" s="158"/>
      <c r="H5" s="159"/>
    </row>
    <row r="6" spans="1:8" x14ac:dyDescent="0.15">
      <c r="A6" s="160"/>
      <c r="B6" s="161"/>
      <c r="C6" s="162"/>
      <c r="D6" s="163">
        <v>95314</v>
      </c>
      <c r="E6" s="164"/>
      <c r="F6" s="165">
        <v>128823</v>
      </c>
      <c r="G6" s="166"/>
      <c r="H6" s="167"/>
    </row>
    <row r="7" spans="1:8" x14ac:dyDescent="0.15">
      <c r="A7" s="148" t="s">
        <v>520</v>
      </c>
      <c r="B7" s="153"/>
      <c r="C7" s="154"/>
      <c r="D7" s="155">
        <v>159305</v>
      </c>
      <c r="E7" s="156"/>
      <c r="F7" s="157">
        <v>330026</v>
      </c>
      <c r="G7" s="158"/>
      <c r="H7" s="159"/>
    </row>
    <row r="8" spans="1:8" x14ac:dyDescent="0.15">
      <c r="A8" s="160"/>
      <c r="B8" s="161"/>
      <c r="C8" s="162"/>
      <c r="D8" s="163">
        <v>96700</v>
      </c>
      <c r="E8" s="164"/>
      <c r="F8" s="165">
        <v>141075</v>
      </c>
      <c r="G8" s="166"/>
      <c r="H8" s="167"/>
    </row>
    <row r="9" spans="1:8" x14ac:dyDescent="0.15">
      <c r="A9" s="148" t="s">
        <v>521</v>
      </c>
      <c r="B9" s="153"/>
      <c r="C9" s="154"/>
      <c r="D9" s="155">
        <v>219597</v>
      </c>
      <c r="E9" s="156"/>
      <c r="F9" s="157">
        <v>278179</v>
      </c>
      <c r="G9" s="158"/>
      <c r="H9" s="159"/>
    </row>
    <row r="10" spans="1:8" x14ac:dyDescent="0.15">
      <c r="A10" s="160"/>
      <c r="B10" s="161"/>
      <c r="C10" s="162"/>
      <c r="D10" s="163">
        <v>167033</v>
      </c>
      <c r="E10" s="164"/>
      <c r="F10" s="165">
        <v>122182</v>
      </c>
      <c r="G10" s="166"/>
      <c r="H10" s="167"/>
    </row>
    <row r="11" spans="1:8" x14ac:dyDescent="0.15">
      <c r="A11" s="148" t="s">
        <v>522</v>
      </c>
      <c r="B11" s="153"/>
      <c r="C11" s="154"/>
      <c r="D11" s="155">
        <v>239227</v>
      </c>
      <c r="E11" s="156"/>
      <c r="F11" s="157">
        <v>283153</v>
      </c>
      <c r="G11" s="158"/>
      <c r="H11" s="159"/>
    </row>
    <row r="12" spans="1:8" x14ac:dyDescent="0.15">
      <c r="A12" s="160"/>
      <c r="B12" s="161"/>
      <c r="C12" s="168"/>
      <c r="D12" s="163">
        <v>174008</v>
      </c>
      <c r="E12" s="164"/>
      <c r="F12" s="165">
        <v>127593</v>
      </c>
      <c r="G12" s="166"/>
      <c r="H12" s="167"/>
    </row>
    <row r="13" spans="1:8" x14ac:dyDescent="0.15">
      <c r="A13" s="148"/>
      <c r="B13" s="153"/>
      <c r="C13" s="169"/>
      <c r="D13" s="170">
        <v>190071</v>
      </c>
      <c r="E13" s="171"/>
      <c r="F13" s="172">
        <v>283841</v>
      </c>
      <c r="G13" s="173"/>
      <c r="H13" s="159"/>
    </row>
    <row r="14" spans="1:8" x14ac:dyDescent="0.15">
      <c r="A14" s="160"/>
      <c r="B14" s="161"/>
      <c r="C14" s="162"/>
      <c r="D14" s="163">
        <v>124395</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2.85</v>
      </c>
      <c r="C19" s="174">
        <f>ROUND(VALUE(SUBSTITUTE(実質収支比率等に係る経年分析!G$48,"▲","-")),2)</f>
        <v>0.55000000000000004</v>
      </c>
      <c r="D19" s="174">
        <f>ROUND(VALUE(SUBSTITUTE(実質収支比率等に係る経年分析!H$48,"▲","-")),2)</f>
        <v>2.68</v>
      </c>
      <c r="E19" s="174">
        <f>ROUND(VALUE(SUBSTITUTE(実質収支比率等に係る経年分析!I$48,"▲","-")),2)</f>
        <v>3.36</v>
      </c>
      <c r="F19" s="174">
        <f>ROUND(VALUE(SUBSTITUTE(実質収支比率等に係る経年分析!J$48,"▲","-")),2)</f>
        <v>3.71</v>
      </c>
    </row>
    <row r="20" spans="1:11" x14ac:dyDescent="0.15">
      <c r="A20" s="174" t="s">
        <v>53</v>
      </c>
      <c r="B20" s="174">
        <f>ROUND(VALUE(SUBSTITUTE(実質収支比率等に係る経年分析!F$47,"▲","-")),2)</f>
        <v>65.66</v>
      </c>
      <c r="C20" s="174">
        <f>ROUND(VALUE(SUBSTITUTE(実質収支比率等に係る経年分析!G$47,"▲","-")),2)</f>
        <v>55.02</v>
      </c>
      <c r="D20" s="174">
        <f>ROUND(VALUE(SUBSTITUTE(実質収支比率等に係る経年分析!H$47,"▲","-")),2)</f>
        <v>58.16</v>
      </c>
      <c r="E20" s="174">
        <f>ROUND(VALUE(SUBSTITUTE(実質収支比率等に係る経年分析!I$47,"▲","-")),2)</f>
        <v>72.8</v>
      </c>
      <c r="F20" s="174">
        <f>ROUND(VALUE(SUBSTITUTE(実質収支比率等に係る経年分析!J$47,"▲","-")),2)</f>
        <v>81.209999999999994</v>
      </c>
    </row>
    <row r="21" spans="1:11" x14ac:dyDescent="0.15">
      <c r="A21" s="174" t="s">
        <v>54</v>
      </c>
      <c r="B21" s="174">
        <f>IF(ISNUMBER(VALUE(SUBSTITUTE(実質収支比率等に係る経年分析!F$49,"▲","-"))),ROUND(VALUE(SUBSTITUTE(実質収支比率等に係る経年分析!F$49,"▲","-")),2),NA())</f>
        <v>-2.98</v>
      </c>
      <c r="C21" s="174">
        <f>IF(ISNUMBER(VALUE(SUBSTITUTE(実質収支比率等に係る経年分析!G$49,"▲","-"))),ROUND(VALUE(SUBSTITUTE(実質収支比率等に係る経年分析!G$49,"▲","-")),2),NA())</f>
        <v>-4.05</v>
      </c>
      <c r="D21" s="174">
        <f>IF(ISNUMBER(VALUE(SUBSTITUTE(実質収支比率等に係る経年分析!H$49,"▲","-"))),ROUND(VALUE(SUBSTITUTE(実質収支比率等に係る経年分析!H$49,"▲","-")),2),NA())</f>
        <v>16.899999999999999</v>
      </c>
      <c r="E21" s="174">
        <f>IF(ISNUMBER(VALUE(SUBSTITUTE(実質収支比率等に係る経年分析!I$49,"▲","-"))),ROUND(VALUE(SUBSTITUTE(実質収支比率等に係る経年分析!I$49,"▲","-")),2),NA())</f>
        <v>16.18</v>
      </c>
      <c r="F21" s="174">
        <f>IF(ISNUMBER(VALUE(SUBSTITUTE(実質収支比率等に係る経年分析!J$49,"▲","-"))),ROUND(VALUE(SUBSTITUTE(実質収支比率等に係る経年分析!J$49,"▲","-")),2),NA())</f>
        <v>13.1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国民健康保険特別会計（直営診療施設勘定）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7.0000000000000007E-2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506</v>
      </c>
      <c r="E42" s="176"/>
      <c r="F42" s="176"/>
      <c r="G42" s="176">
        <f>'実質公債費比率（分子）の構造'!L$52</f>
        <v>614</v>
      </c>
      <c r="H42" s="176"/>
      <c r="I42" s="176"/>
      <c r="J42" s="176">
        <f>'実質公債費比率（分子）の構造'!M$52</f>
        <v>644</v>
      </c>
      <c r="K42" s="176"/>
      <c r="L42" s="176"/>
      <c r="M42" s="176">
        <f>'実質公債費比率（分子）の構造'!N$52</f>
        <v>587</v>
      </c>
      <c r="N42" s="176"/>
      <c r="O42" s="176"/>
      <c r="P42" s="176">
        <f>'実質公債費比率（分子）の構造'!O$52</f>
        <v>545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1</v>
      </c>
      <c r="L44" s="176"/>
      <c r="M44" s="176"/>
      <c r="N44" s="176">
        <f>'実質公債費比率（分子）の構造'!O$50</f>
        <v>2</v>
      </c>
      <c r="O44" s="176"/>
      <c r="P44" s="176"/>
    </row>
    <row r="45" spans="1:16" x14ac:dyDescent="0.15">
      <c r="A45" s="176" t="s">
        <v>63</v>
      </c>
      <c r="B45" s="176">
        <f>'実質公債費比率（分子）の構造'!K$49</f>
        <v>7</v>
      </c>
      <c r="C45" s="176"/>
      <c r="D45" s="176"/>
      <c r="E45" s="176">
        <f>'実質公債費比率（分子）の構造'!L$49</f>
        <v>8</v>
      </c>
      <c r="F45" s="176"/>
      <c r="G45" s="176"/>
      <c r="H45" s="176">
        <f>'実質公債費比率（分子）の構造'!M$49</f>
        <v>11</v>
      </c>
      <c r="I45" s="176"/>
      <c r="J45" s="176"/>
      <c r="K45" s="176">
        <f>'実質公債費比率（分子）の構造'!N$49</f>
        <v>9</v>
      </c>
      <c r="L45" s="176"/>
      <c r="M45" s="176"/>
      <c r="N45" s="176">
        <f>'実質公債費比率（分子）の構造'!O$49</f>
        <v>6</v>
      </c>
      <c r="O45" s="176"/>
      <c r="P45" s="176"/>
    </row>
    <row r="46" spans="1:16" x14ac:dyDescent="0.15">
      <c r="A46" s="176" t="s">
        <v>64</v>
      </c>
      <c r="B46" s="176">
        <f>'実質公債費比率（分子）の構造'!K$48</f>
        <v>110</v>
      </c>
      <c r="C46" s="176"/>
      <c r="D46" s="176"/>
      <c r="E46" s="176">
        <f>'実質公債費比率（分子）の構造'!L$48</f>
        <v>131</v>
      </c>
      <c r="F46" s="176"/>
      <c r="G46" s="176"/>
      <c r="H46" s="176">
        <f>'実質公債費比率（分子）の構造'!M$48</f>
        <v>135</v>
      </c>
      <c r="I46" s="176"/>
      <c r="J46" s="176"/>
      <c r="K46" s="176">
        <f>'実質公債費比率（分子）の構造'!N$48</f>
        <v>158</v>
      </c>
      <c r="L46" s="176"/>
      <c r="M46" s="176"/>
      <c r="N46" s="176">
        <f>'実質公債費比率（分子）の構造'!O$48</f>
        <v>144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v>
      </c>
      <c r="C49" s="176"/>
      <c r="D49" s="176"/>
      <c r="E49" s="176">
        <f>'実質公債費比率（分子）の構造'!L$45</f>
        <v>742</v>
      </c>
      <c r="F49" s="176"/>
      <c r="G49" s="176"/>
      <c r="H49" s="176">
        <f>'実質公債費比率（分子）の構造'!M$45</f>
        <v>755</v>
      </c>
      <c r="I49" s="176"/>
      <c r="J49" s="176"/>
      <c r="K49" s="176">
        <f>'実質公債費比率（分子）の構造'!N$45</f>
        <v>659</v>
      </c>
      <c r="L49" s="176"/>
      <c r="M49" s="176"/>
      <c r="N49" s="176">
        <f>'実質公債費比率（分子）の構造'!O$45</f>
        <v>592</v>
      </c>
      <c r="O49" s="176"/>
      <c r="P49" s="176"/>
    </row>
    <row r="50" spans="1:16" x14ac:dyDescent="0.15">
      <c r="A50" s="176" t="s">
        <v>67</v>
      </c>
      <c r="B50" s="176" t="e">
        <f>NA()</f>
        <v>#N/A</v>
      </c>
      <c r="C50" s="176">
        <f>IF(ISNUMBER('実質公債費比率（分子）の構造'!K$53),'実質公債費比率（分子）の構造'!K$53,NA())</f>
        <v>217</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240</v>
      </c>
      <c r="M50" s="176" t="e">
        <f>NA()</f>
        <v>#N/A</v>
      </c>
      <c r="N50" s="176" t="e">
        <f>NA()</f>
        <v>#N/A</v>
      </c>
      <c r="O50" s="176">
        <f>IF(ISNUMBER('実質公債費比率（分子）の構造'!O$53),'実質公債費比率（分子）の構造'!O$53,NA())</f>
        <v>199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5104</v>
      </c>
      <c r="E56" s="175"/>
      <c r="F56" s="175"/>
      <c r="G56" s="175">
        <f>'将来負担比率（分子）の構造'!J$52</f>
        <v>4782</v>
      </c>
      <c r="H56" s="175"/>
      <c r="I56" s="175"/>
      <c r="J56" s="175">
        <f>'将来負担比率（分子）の構造'!K$52</f>
        <v>4465</v>
      </c>
      <c r="K56" s="175"/>
      <c r="L56" s="175"/>
      <c r="M56" s="175">
        <f>'将来負担比率（分子）の構造'!L$52</f>
        <v>4224</v>
      </c>
      <c r="N56" s="175"/>
      <c r="O56" s="175"/>
      <c r="P56" s="175">
        <f>'将来負担比率（分子）の構造'!M$52</f>
        <v>4019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1685</v>
      </c>
      <c r="E58" s="175"/>
      <c r="F58" s="175"/>
      <c r="G58" s="175">
        <f>'将来負担比率（分子）の構造'!J$50</f>
        <v>1544</v>
      </c>
      <c r="H58" s="175"/>
      <c r="I58" s="175"/>
      <c r="J58" s="175">
        <f>'将来負担比率（分子）の構造'!K$50</f>
        <v>1672</v>
      </c>
      <c r="K58" s="175"/>
      <c r="L58" s="175"/>
      <c r="M58" s="175">
        <f>'将来負担比率（分子）の構造'!L$50</f>
        <v>2001</v>
      </c>
      <c r="N58" s="175"/>
      <c r="O58" s="175"/>
      <c r="P58" s="175">
        <f>'将来負担比率（分子）の構造'!M$50</f>
        <v>2189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72</v>
      </c>
      <c r="C61" s="175"/>
      <c r="D61" s="175"/>
      <c r="E61" s="175">
        <f>'将来負担比率（分子）の構造'!J$46</f>
        <v>90</v>
      </c>
      <c r="F61" s="175"/>
      <c r="G61" s="175"/>
      <c r="H61" s="175">
        <f>'将来負担比率（分子）の構造'!K$46</f>
        <v>90</v>
      </c>
      <c r="I61" s="175"/>
      <c r="J61" s="175"/>
      <c r="K61" s="175">
        <f>'将来負担比率（分子）の構造'!L$46</f>
        <v>30</v>
      </c>
      <c r="L61" s="175"/>
      <c r="M61" s="175"/>
      <c r="N61" s="175">
        <f>'将来負担比率（分子）の構造'!M$46</f>
        <v>90</v>
      </c>
      <c r="O61" s="175"/>
      <c r="P61" s="175"/>
    </row>
    <row r="62" spans="1:16" x14ac:dyDescent="0.15">
      <c r="A62" s="175" t="s">
        <v>35</v>
      </c>
      <c r="B62" s="175">
        <f>'将来負担比率（分子）の構造'!I$45</f>
        <v>340</v>
      </c>
      <c r="C62" s="175"/>
      <c r="D62" s="175"/>
      <c r="E62" s="175">
        <f>'将来負担比率（分子）の構造'!J$45</f>
        <v>313</v>
      </c>
      <c r="F62" s="175"/>
      <c r="G62" s="175"/>
      <c r="H62" s="175">
        <f>'将来負担比率（分子）の構造'!K$45</f>
        <v>274</v>
      </c>
      <c r="I62" s="175"/>
      <c r="J62" s="175"/>
      <c r="K62" s="175">
        <f>'将来負担比率（分子）の構造'!L$45</f>
        <v>296</v>
      </c>
      <c r="L62" s="175"/>
      <c r="M62" s="175"/>
      <c r="N62" s="175">
        <f>'将来負担比率（分子）の構造'!M$45</f>
        <v>295</v>
      </c>
      <c r="O62" s="175"/>
      <c r="P62" s="175"/>
    </row>
    <row r="63" spans="1:16" x14ac:dyDescent="0.15">
      <c r="A63" s="175" t="s">
        <v>34</v>
      </c>
      <c r="B63" s="175">
        <f>'将来負担比率（分子）の構造'!I$44</f>
        <v>67</v>
      </c>
      <c r="C63" s="175"/>
      <c r="D63" s="175"/>
      <c r="E63" s="175">
        <f>'将来負担比率（分子）の構造'!J$44</f>
        <v>59</v>
      </c>
      <c r="F63" s="175"/>
      <c r="G63" s="175"/>
      <c r="H63" s="175">
        <f>'将来負担比率（分子）の構造'!K$44</f>
        <v>41</v>
      </c>
      <c r="I63" s="175"/>
      <c r="J63" s="175"/>
      <c r="K63" s="175">
        <f>'将来負担比率（分子）の構造'!L$44</f>
        <v>33</v>
      </c>
      <c r="L63" s="175"/>
      <c r="M63" s="175"/>
      <c r="N63" s="175">
        <f>'将来負担比率（分子）の構造'!M$44</f>
        <v>27</v>
      </c>
      <c r="O63" s="175"/>
      <c r="P63" s="175"/>
    </row>
    <row r="64" spans="1:16" x14ac:dyDescent="0.15">
      <c r="A64" s="175" t="s">
        <v>33</v>
      </c>
      <c r="B64" s="175">
        <f>'将来負担比率（分子）の構造'!I$43</f>
        <v>1757</v>
      </c>
      <c r="C64" s="175"/>
      <c r="D64" s="175"/>
      <c r="E64" s="175">
        <f>'将来負担比率（分子）の構造'!J$43</f>
        <v>1976</v>
      </c>
      <c r="F64" s="175"/>
      <c r="G64" s="175"/>
      <c r="H64" s="175">
        <f>'将来負担比率（分子）の構造'!K$43</f>
        <v>1981</v>
      </c>
      <c r="I64" s="175"/>
      <c r="J64" s="175"/>
      <c r="K64" s="175">
        <f>'将来負担比率（分子）の構造'!L$43</f>
        <v>2133</v>
      </c>
      <c r="L64" s="175"/>
      <c r="M64" s="175"/>
      <c r="N64" s="175">
        <f>'将来負担比率（分子）の構造'!M$43</f>
        <v>2127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5096</v>
      </c>
      <c r="C66" s="175"/>
      <c r="D66" s="175"/>
      <c r="E66" s="175">
        <f>'将来負担比率（分子）の構造'!J$41</f>
        <v>4564</v>
      </c>
      <c r="F66" s="175"/>
      <c r="G66" s="175"/>
      <c r="H66" s="175">
        <f>'将来負担比率（分子）の構造'!K$41</f>
        <v>4043</v>
      </c>
      <c r="I66" s="175"/>
      <c r="J66" s="175"/>
      <c r="K66" s="175">
        <f>'将来負担比率（分子）の構造'!L$41</f>
        <v>3706</v>
      </c>
      <c r="L66" s="175"/>
      <c r="M66" s="175"/>
      <c r="N66" s="175">
        <f>'将来負担比率（分子）の構造'!M$41</f>
        <v>3408</v>
      </c>
      <c r="O66" s="175"/>
      <c r="P66" s="175"/>
    </row>
    <row r="67" spans="1:16" x14ac:dyDescent="0.15">
      <c r="A67" s="175" t="s">
        <v>71</v>
      </c>
      <c r="B67" s="175" t="e">
        <f>NA()</f>
        <v>#N/A</v>
      </c>
      <c r="C67" s="175">
        <f>IF(ISNUMBER('将来負担比率（分子）の構造'!I$53), IF('将来負担比率（分子）の構造'!I$53 &lt; 0, 0, '将来負担比率（分子）の構造'!I$53), NA())</f>
        <v>543</v>
      </c>
      <c r="D67" s="175" t="e">
        <f>NA()</f>
        <v>#N/A</v>
      </c>
      <c r="E67" s="175" t="e">
        <f>NA()</f>
        <v>#N/A</v>
      </c>
      <c r="F67" s="175">
        <f>IF(ISNUMBER('将来負担比率（分子）の構造'!J$53), IF('将来負担比率（分子）の構造'!J$53 &lt; 0, 0, '将来負担比率（分子）の構造'!J$53), NA())</f>
        <v>675</v>
      </c>
      <c r="G67" s="175" t="e">
        <f>NA()</f>
        <v>#N/A</v>
      </c>
      <c r="H67" s="175" t="e">
        <f>NA()</f>
        <v>#N/A</v>
      </c>
      <c r="I67" s="175">
        <f>IF(ISNUMBER('将来負担比率（分子）の構造'!K$53), IF('将来負担比率（分子）の構造'!K$53 &lt; 0, 0, '将来負担比率（分子）の構造'!K$53), NA())</f>
        <v>292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1352</v>
      </c>
      <c r="C72" s="179">
        <f>基金残高に係る経年分析!G55</f>
        <v>1644</v>
      </c>
      <c r="D72" s="179">
        <f>基金残高に係る経年分析!H55</f>
        <v>1816</v>
      </c>
    </row>
    <row r="73" spans="1:16" x14ac:dyDescent="0.15">
      <c r="A73" s="178" t="s">
        <v>74</v>
      </c>
      <c r="B73" s="179">
        <f>基金残高に係る経年分析!F56</f>
        <v>65</v>
      </c>
      <c r="C73" s="179">
        <f>基金残高に係る経年分析!G56</f>
        <v>66</v>
      </c>
      <c r="D73" s="179">
        <f>基金残高に係る経年分析!H56</f>
        <v>57</v>
      </c>
    </row>
    <row r="74" spans="1:16" x14ac:dyDescent="0.15">
      <c r="A74" s="178" t="s">
        <v>75</v>
      </c>
      <c r="B74" s="179">
        <f>基金残高に係る経年分析!F57</f>
        <v>134</v>
      </c>
      <c r="C74" s="179">
        <f>基金残高に係る経年分析!G57</f>
        <v>168</v>
      </c>
      <c r="D74" s="179">
        <f>基金残高に係る経年分析!H57</f>
        <v>208</v>
      </c>
    </row>
  </sheetData>
  <sheetProtection algorithmName="SHA-512" hashValue="KT/Qu7z7zWRPHFOy7WwD1xnv5f9Tdzu7IkM4m13gCwMjLwuXn9OJAhaHBTNaEJtEUwNZrQq96zskXlpspuIfvA==" saltValue="AvBa7TG8ilocUXpGMtKt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2025-03-11T05:51:40Z</cp:lastPrinted>
  <dcterms:created xsi:type="dcterms:W3CDTF">2025-02-19T00:48:04Z</dcterms:created>
  <dcterms:modified xsi:type="dcterms:W3CDTF">2025-03-21T08:11:30Z</dcterms:modified>
  <cp:category/>
</cp:coreProperties>
</file>